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3040" windowHeight="9972" activeTab="2"/>
  </bookViews>
  <sheets>
    <sheet name="Титул.лист" sheetId="1" r:id="rId1"/>
    <sheet name="Разд.1" sheetId="7" r:id="rId2"/>
    <sheet name="Раздел 1.1" sheetId="8" r:id="rId3"/>
    <sheet name="Раздел 1.2" sheetId="14" r:id="rId4"/>
    <sheet name="Раздел 1.3" sheetId="15" r:id="rId5"/>
    <sheet name="Разд.1.4 " sheetId="13" r:id="rId6"/>
    <sheet name="Разд.2" sheetId="16" r:id="rId7"/>
  </sheets>
  <externalReferences>
    <externalReference r:id="rId8"/>
  </externalReferences>
  <definedNames>
    <definedName name="_xlnm.Print_Area" localSheetId="1">Разд.1!$B$1:$AA$93</definedName>
    <definedName name="_xlnm.Print_Area" localSheetId="6">Разд.2!$B$1:$K$61</definedName>
    <definedName name="_xlnm.Print_Area" localSheetId="2">'Раздел 1.1'!$B$1:$O$78</definedName>
    <definedName name="_xlnm.Print_Area" localSheetId="3">'Раздел 1.2'!$B$1:$O$78</definedName>
    <definedName name="_xlnm.Print_Area" localSheetId="4">'Раздел 1.3'!$B$1:$O$78</definedName>
    <definedName name="_xlnm.Print_Area" localSheetId="0">Титул.лист!$A$1:$W$47</definedName>
  </definedNames>
  <calcPr calcId="191029" iterate="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O13" i="8"/>
  <c r="O13" i="14"/>
  <c r="K22" i="8" l="1"/>
  <c r="F22" s="1"/>
  <c r="K21"/>
  <c r="F21" s="1"/>
  <c r="K20"/>
  <c r="F20" s="1"/>
  <c r="K19"/>
  <c r="F19" s="1"/>
  <c r="K18"/>
  <c r="F18" s="1"/>
  <c r="K17"/>
  <c r="J17"/>
  <c r="F17"/>
  <c r="K16"/>
  <c r="F16" s="1"/>
  <c r="I16"/>
  <c r="H16"/>
  <c r="K15"/>
  <c r="F15" s="1"/>
  <c r="K14"/>
  <c r="F14" s="1"/>
  <c r="K13"/>
  <c r="F13" s="1"/>
  <c r="K12"/>
  <c r="F12"/>
  <c r="K11"/>
  <c r="F11" s="1"/>
  <c r="O10"/>
  <c r="N10"/>
  <c r="M10"/>
  <c r="K10" s="1"/>
  <c r="F10" s="1"/>
  <c r="L10"/>
  <c r="G10"/>
  <c r="G7" s="1"/>
  <c r="K9"/>
  <c r="F9"/>
  <c r="N7"/>
  <c r="L7"/>
  <c r="J7"/>
  <c r="I7"/>
  <c r="H7"/>
  <c r="K22" i="14"/>
  <c r="F22" s="1"/>
  <c r="K21"/>
  <c r="F21"/>
  <c r="K20"/>
  <c r="F20" s="1"/>
  <c r="K19"/>
  <c r="F19"/>
  <c r="K18"/>
  <c r="F18" s="1"/>
  <c r="K17"/>
  <c r="J17"/>
  <c r="F17"/>
  <c r="K16"/>
  <c r="F16" s="1"/>
  <c r="I16"/>
  <c r="H16"/>
  <c r="K15"/>
  <c r="F15" s="1"/>
  <c r="K14"/>
  <c r="F14"/>
  <c r="K13"/>
  <c r="F13" s="1"/>
  <c r="K12"/>
  <c r="F12"/>
  <c r="K11"/>
  <c r="F11" s="1"/>
  <c r="O10"/>
  <c r="N10"/>
  <c r="M10"/>
  <c r="K10" s="1"/>
  <c r="F10" s="1"/>
  <c r="L10"/>
  <c r="G10"/>
  <c r="G7" s="1"/>
  <c r="K9"/>
  <c r="F9"/>
  <c r="O7"/>
  <c r="N7"/>
  <c r="L7"/>
  <c r="J7"/>
  <c r="I7"/>
  <c r="H7"/>
  <c r="O13" i="15"/>
  <c r="O10"/>
  <c r="N10"/>
  <c r="N7" s="1"/>
  <c r="M10"/>
  <c r="L10"/>
  <c r="G10"/>
  <c r="O7"/>
  <c r="M7"/>
  <c r="L7"/>
  <c r="O7" i="8" l="1"/>
  <c r="M7"/>
  <c r="K8"/>
  <c r="F8" s="1"/>
  <c r="M7" i="14"/>
  <c r="K7" s="1"/>
  <c r="F7" s="1"/>
  <c r="K8"/>
  <c r="F8" s="1"/>
  <c r="J49" i="7"/>
  <c r="J50"/>
  <c r="J51"/>
  <c r="J52"/>
  <c r="J53"/>
  <c r="J54"/>
  <c r="J25"/>
  <c r="J18"/>
  <c r="K7" i="8" l="1"/>
  <c r="F7" s="1"/>
  <c r="J72" i="7"/>
  <c r="K72" i="15"/>
  <c r="F72" s="1"/>
  <c r="I72" i="7" s="1"/>
  <c r="K72" i="14"/>
  <c r="F72" s="1"/>
  <c r="H72" i="7" s="1"/>
  <c r="K72" i="8"/>
  <c r="F72"/>
  <c r="G72" i="7" s="1"/>
  <c r="K45" i="16"/>
  <c r="J45"/>
  <c r="I45"/>
  <c r="H45"/>
  <c r="K42"/>
  <c r="J42"/>
  <c r="I42"/>
  <c r="H37"/>
  <c r="H36" s="1"/>
  <c r="K36"/>
  <c r="J36"/>
  <c r="I36"/>
  <c r="K32"/>
  <c r="J32"/>
  <c r="I32"/>
  <c r="H32"/>
  <c r="H25"/>
  <c r="H27" s="1"/>
  <c r="K24"/>
  <c r="J24"/>
  <c r="I24"/>
  <c r="H24"/>
  <c r="K17"/>
  <c r="K15" s="1"/>
  <c r="J17"/>
  <c r="J15" s="1"/>
  <c r="J14" s="1"/>
  <c r="J5" s="1"/>
  <c r="I17"/>
  <c r="I15" s="1"/>
  <c r="I14" s="1"/>
  <c r="I5" s="1"/>
  <c r="H17"/>
  <c r="H15"/>
  <c r="K78" i="15"/>
  <c r="F78" s="1"/>
  <c r="K77"/>
  <c r="F77" s="1"/>
  <c r="K76"/>
  <c r="F76" s="1"/>
  <c r="K75"/>
  <c r="F75" s="1"/>
  <c r="K74"/>
  <c r="F74" s="1"/>
  <c r="K73"/>
  <c r="F73" s="1"/>
  <c r="K71"/>
  <c r="F71" s="1"/>
  <c r="K70"/>
  <c r="F70" s="1"/>
  <c r="O69"/>
  <c r="N69"/>
  <c r="M69"/>
  <c r="L69"/>
  <c r="J69"/>
  <c r="I69"/>
  <c r="H69"/>
  <c r="G69"/>
  <c r="K68"/>
  <c r="F68" s="1"/>
  <c r="K67"/>
  <c r="F67" s="1"/>
  <c r="K66"/>
  <c r="F66" s="1"/>
  <c r="K65"/>
  <c r="F65" s="1"/>
  <c r="K64"/>
  <c r="F64" s="1"/>
  <c r="K63"/>
  <c r="F63" s="1"/>
  <c r="K62"/>
  <c r="F62" s="1"/>
  <c r="O61"/>
  <c r="N61"/>
  <c r="M61"/>
  <c r="L61"/>
  <c r="J61"/>
  <c r="I61"/>
  <c r="H61"/>
  <c r="G61"/>
  <c r="O60"/>
  <c r="O57" s="1"/>
  <c r="N60"/>
  <c r="N57" s="1"/>
  <c r="M60"/>
  <c r="M57" s="1"/>
  <c r="L60"/>
  <c r="J60"/>
  <c r="J57" s="1"/>
  <c r="I60"/>
  <c r="H60"/>
  <c r="H57" s="1"/>
  <c r="G60"/>
  <c r="K59"/>
  <c r="F59" s="1"/>
  <c r="K58"/>
  <c r="F58" s="1"/>
  <c r="I57"/>
  <c r="K56"/>
  <c r="F56" s="1"/>
  <c r="O55"/>
  <c r="N55"/>
  <c r="M55"/>
  <c r="L55"/>
  <c r="J55"/>
  <c r="I55"/>
  <c r="H55"/>
  <c r="G55"/>
  <c r="K54"/>
  <c r="F54" s="1"/>
  <c r="K53"/>
  <c r="F53" s="1"/>
  <c r="K52"/>
  <c r="F52" s="1"/>
  <c r="K51"/>
  <c r="F51" s="1"/>
  <c r="K50"/>
  <c r="F50" s="1"/>
  <c r="K49"/>
  <c r="F49" s="1"/>
  <c r="O48"/>
  <c r="N48"/>
  <c r="M48"/>
  <c r="L48"/>
  <c r="J48"/>
  <c r="I48"/>
  <c r="H48"/>
  <c r="G48"/>
  <c r="K47"/>
  <c r="F47" s="1"/>
  <c r="K46"/>
  <c r="F46" s="1"/>
  <c r="K45"/>
  <c r="F45" s="1"/>
  <c r="O44"/>
  <c r="N44"/>
  <c r="M44"/>
  <c r="L44"/>
  <c r="J44"/>
  <c r="I44"/>
  <c r="H44"/>
  <c r="G44"/>
  <c r="K43"/>
  <c r="F43" s="1"/>
  <c r="K42"/>
  <c r="F42" s="1"/>
  <c r="K41"/>
  <c r="F41" s="1"/>
  <c r="K40"/>
  <c r="F40" s="1"/>
  <c r="K39"/>
  <c r="F39" s="1"/>
  <c r="K38"/>
  <c r="F38" s="1"/>
  <c r="K37"/>
  <c r="F37" s="1"/>
  <c r="K36"/>
  <c r="F36" s="1"/>
  <c r="K35"/>
  <c r="F35" s="1"/>
  <c r="K34"/>
  <c r="F34" s="1"/>
  <c r="K33"/>
  <c r="F33" s="1"/>
  <c r="K32"/>
  <c r="F32" s="1"/>
  <c r="K31"/>
  <c r="F31" s="1"/>
  <c r="O30"/>
  <c r="O26" s="1"/>
  <c r="N30"/>
  <c r="M30"/>
  <c r="M26" s="1"/>
  <c r="L30"/>
  <c r="J30"/>
  <c r="J26" s="1"/>
  <c r="I30"/>
  <c r="I26" s="1"/>
  <c r="H30"/>
  <c r="H26" s="1"/>
  <c r="G30"/>
  <c r="G26" s="1"/>
  <c r="K29"/>
  <c r="F29" s="1"/>
  <c r="K28"/>
  <c r="F28" s="1"/>
  <c r="K27"/>
  <c r="F27" s="1"/>
  <c r="L26"/>
  <c r="K24"/>
  <c r="F24" s="1"/>
  <c r="K23"/>
  <c r="F23" s="1"/>
  <c r="K22"/>
  <c r="F22" s="1"/>
  <c r="K20"/>
  <c r="F20" s="1"/>
  <c r="K19"/>
  <c r="F19" s="1"/>
  <c r="K18"/>
  <c r="F18" s="1"/>
  <c r="K17"/>
  <c r="K16"/>
  <c r="K15"/>
  <c r="F15" s="1"/>
  <c r="K14"/>
  <c r="F14" s="1"/>
  <c r="K13"/>
  <c r="F13" s="1"/>
  <c r="K11"/>
  <c r="K6"/>
  <c r="F6" s="1"/>
  <c r="K5"/>
  <c r="F5" s="1"/>
  <c r="K78" i="14"/>
  <c r="F78" s="1"/>
  <c r="K77"/>
  <c r="F77" s="1"/>
  <c r="K76"/>
  <c r="F76" s="1"/>
  <c r="K75"/>
  <c r="F75" s="1"/>
  <c r="K74"/>
  <c r="F74" s="1"/>
  <c r="K73"/>
  <c r="F73" s="1"/>
  <c r="K71"/>
  <c r="F71" s="1"/>
  <c r="K70"/>
  <c r="F70" s="1"/>
  <c r="O69"/>
  <c r="N69"/>
  <c r="M69"/>
  <c r="L69"/>
  <c r="J69"/>
  <c r="I69"/>
  <c r="H69"/>
  <c r="G69"/>
  <c r="K68"/>
  <c r="F68" s="1"/>
  <c r="K67"/>
  <c r="F67" s="1"/>
  <c r="K66"/>
  <c r="F66" s="1"/>
  <c r="K65"/>
  <c r="F65" s="1"/>
  <c r="K64"/>
  <c r="F64" s="1"/>
  <c r="K63"/>
  <c r="F63" s="1"/>
  <c r="K62"/>
  <c r="F62" s="1"/>
  <c r="O61"/>
  <c r="N61"/>
  <c r="M61"/>
  <c r="L61"/>
  <c r="J61"/>
  <c r="I61"/>
  <c r="H61"/>
  <c r="G61"/>
  <c r="O60"/>
  <c r="O57" s="1"/>
  <c r="N60"/>
  <c r="N57" s="1"/>
  <c r="M60"/>
  <c r="M57" s="1"/>
  <c r="L60"/>
  <c r="J60"/>
  <c r="J57" s="1"/>
  <c r="I60"/>
  <c r="H60"/>
  <c r="G60"/>
  <c r="K59"/>
  <c r="F59" s="1"/>
  <c r="K58"/>
  <c r="F58" s="1"/>
  <c r="I57"/>
  <c r="H57"/>
  <c r="K56"/>
  <c r="F56" s="1"/>
  <c r="O55"/>
  <c r="N55"/>
  <c r="M55"/>
  <c r="L55"/>
  <c r="J55"/>
  <c r="I55"/>
  <c r="H55"/>
  <c r="G55"/>
  <c r="K54"/>
  <c r="F54" s="1"/>
  <c r="K53"/>
  <c r="F53" s="1"/>
  <c r="K52"/>
  <c r="F52" s="1"/>
  <c r="K51"/>
  <c r="F51" s="1"/>
  <c r="K50"/>
  <c r="F50" s="1"/>
  <c r="K49"/>
  <c r="F49" s="1"/>
  <c r="O48"/>
  <c r="N48"/>
  <c r="M48"/>
  <c r="L48"/>
  <c r="J48"/>
  <c r="I48"/>
  <c r="H48"/>
  <c r="G48"/>
  <c r="K47"/>
  <c r="F47" s="1"/>
  <c r="K46"/>
  <c r="F46" s="1"/>
  <c r="K45"/>
  <c r="F45" s="1"/>
  <c r="O44"/>
  <c r="N44"/>
  <c r="M44"/>
  <c r="L44"/>
  <c r="J44"/>
  <c r="I44"/>
  <c r="H44"/>
  <c r="G44"/>
  <c r="K43"/>
  <c r="F43" s="1"/>
  <c r="K42"/>
  <c r="F42" s="1"/>
  <c r="K41"/>
  <c r="F41" s="1"/>
  <c r="K40"/>
  <c r="F40" s="1"/>
  <c r="K39"/>
  <c r="F39" s="1"/>
  <c r="K38"/>
  <c r="F38" s="1"/>
  <c r="K37"/>
  <c r="F37" s="1"/>
  <c r="K36"/>
  <c r="F36" s="1"/>
  <c r="K35"/>
  <c r="F35" s="1"/>
  <c r="K34"/>
  <c r="F34" s="1"/>
  <c r="K33"/>
  <c r="F33" s="1"/>
  <c r="K32"/>
  <c r="F32" s="1"/>
  <c r="K31"/>
  <c r="F31" s="1"/>
  <c r="O30"/>
  <c r="O26" s="1"/>
  <c r="N30"/>
  <c r="N26" s="1"/>
  <c r="M30"/>
  <c r="M26" s="1"/>
  <c r="L30"/>
  <c r="J30"/>
  <c r="J26" s="1"/>
  <c r="I30"/>
  <c r="I26" s="1"/>
  <c r="H30"/>
  <c r="H26" s="1"/>
  <c r="G30"/>
  <c r="G26" s="1"/>
  <c r="K29"/>
  <c r="F29" s="1"/>
  <c r="K28"/>
  <c r="F28" s="1"/>
  <c r="K27"/>
  <c r="F27" s="1"/>
  <c r="K24"/>
  <c r="F24" s="1"/>
  <c r="K23"/>
  <c r="F23" s="1"/>
  <c r="K6"/>
  <c r="F6" s="1"/>
  <c r="K5"/>
  <c r="F5" s="1"/>
  <c r="K6" i="8"/>
  <c r="K5"/>
  <c r="F5" s="1"/>
  <c r="K78"/>
  <c r="K77"/>
  <c r="K76"/>
  <c r="K75"/>
  <c r="K74"/>
  <c r="K73"/>
  <c r="K71"/>
  <c r="K70"/>
  <c r="K68"/>
  <c r="K67"/>
  <c r="K66"/>
  <c r="K65"/>
  <c r="K64"/>
  <c r="K63"/>
  <c r="K62"/>
  <c r="K59"/>
  <c r="K58"/>
  <c r="K56"/>
  <c r="K54"/>
  <c r="K53"/>
  <c r="K52"/>
  <c r="K51"/>
  <c r="K50"/>
  <c r="K49"/>
  <c r="K47"/>
  <c r="K46"/>
  <c r="K45"/>
  <c r="K43"/>
  <c r="K42"/>
  <c r="K41"/>
  <c r="K40"/>
  <c r="K39"/>
  <c r="K38"/>
  <c r="K37"/>
  <c r="K36"/>
  <c r="K35"/>
  <c r="K34"/>
  <c r="K33"/>
  <c r="K32"/>
  <c r="K31"/>
  <c r="K29"/>
  <c r="K28"/>
  <c r="K27"/>
  <c r="K24"/>
  <c r="K23"/>
  <c r="N69"/>
  <c r="N61"/>
  <c r="N60"/>
  <c r="N57" s="1"/>
  <c r="N55"/>
  <c r="N48"/>
  <c r="N44"/>
  <c r="N30"/>
  <c r="N26" s="1"/>
  <c r="I25" i="14" l="1"/>
  <c r="K14" i="16"/>
  <c r="K5" s="1"/>
  <c r="H14"/>
  <c r="H39"/>
  <c r="K61" i="14"/>
  <c r="F61" s="1"/>
  <c r="K30"/>
  <c r="F30" s="1"/>
  <c r="N25" i="8"/>
  <c r="K60" i="14"/>
  <c r="F60" s="1"/>
  <c r="K61" i="15"/>
  <c r="K30"/>
  <c r="F30" s="1"/>
  <c r="K48"/>
  <c r="F48" s="1"/>
  <c r="I25"/>
  <c r="I16" s="1"/>
  <c r="I7" s="1"/>
  <c r="M25"/>
  <c r="K60"/>
  <c r="F60" s="1"/>
  <c r="N26"/>
  <c r="N25" s="1"/>
  <c r="H25"/>
  <c r="H16" s="1"/>
  <c r="H7" s="1"/>
  <c r="F61"/>
  <c r="O25"/>
  <c r="K44"/>
  <c r="F44" s="1"/>
  <c r="K55"/>
  <c r="F55" s="1"/>
  <c r="K69"/>
  <c r="F69" s="1"/>
  <c r="N25" i="14"/>
  <c r="L26"/>
  <c r="O25"/>
  <c r="K44"/>
  <c r="F44" s="1"/>
  <c r="K55"/>
  <c r="F55" s="1"/>
  <c r="K69"/>
  <c r="F69" s="1"/>
  <c r="M25"/>
  <c r="H25"/>
  <c r="K48"/>
  <c r="F48" s="1"/>
  <c r="J25" i="15"/>
  <c r="J17" s="1"/>
  <c r="G57"/>
  <c r="L57"/>
  <c r="K57" s="1"/>
  <c r="J25" i="14"/>
  <c r="K26"/>
  <c r="F26" s="1"/>
  <c r="G57"/>
  <c r="G25" s="1"/>
  <c r="L57"/>
  <c r="K57" s="1"/>
  <c r="F16" i="15" l="1"/>
  <c r="K26"/>
  <c r="F26" s="1"/>
  <c r="H43" i="16"/>
  <c r="H42" s="1"/>
  <c r="H5"/>
  <c r="K9" i="15"/>
  <c r="F9" s="1"/>
  <c r="K21"/>
  <c r="F21" s="1"/>
  <c r="L25"/>
  <c r="F57"/>
  <c r="K8"/>
  <c r="F8" s="1"/>
  <c r="G25"/>
  <c r="J7"/>
  <c r="F17"/>
  <c r="L25" i="14"/>
  <c r="F57"/>
  <c r="J71" i="7"/>
  <c r="J70"/>
  <c r="J69"/>
  <c r="J68"/>
  <c r="J67"/>
  <c r="J66"/>
  <c r="J65"/>
  <c r="J64"/>
  <c r="J63"/>
  <c r="J62"/>
  <c r="J61"/>
  <c r="J60"/>
  <c r="J59"/>
  <c r="J58"/>
  <c r="J57"/>
  <c r="J23"/>
  <c r="J21"/>
  <c r="J20"/>
  <c r="J19"/>
  <c r="J15"/>
  <c r="J14"/>
  <c r="J13"/>
  <c r="J11"/>
  <c r="J9"/>
  <c r="J8"/>
  <c r="J6"/>
  <c r="J5"/>
  <c r="E67" i="13"/>
  <c r="E55" s="1"/>
  <c r="E53"/>
  <c r="E49"/>
  <c r="E45"/>
  <c r="E39"/>
  <c r="E32"/>
  <c r="E28" s="1"/>
  <c r="U27"/>
  <c r="T27"/>
  <c r="S27"/>
  <c r="R27"/>
  <c r="Q27"/>
  <c r="P27"/>
  <c r="O27"/>
  <c r="N27"/>
  <c r="M27"/>
  <c r="L27"/>
  <c r="K27"/>
  <c r="J27"/>
  <c r="I27"/>
  <c r="H27"/>
  <c r="G27"/>
  <c r="F27"/>
  <c r="J16" i="7"/>
  <c r="U17" i="13"/>
  <c r="U16" s="1"/>
  <c r="T17"/>
  <c r="S17"/>
  <c r="S16" s="1"/>
  <c r="R17"/>
  <c r="R16" s="1"/>
  <c r="Q17"/>
  <c r="Q16" s="1"/>
  <c r="P17"/>
  <c r="P16" s="1"/>
  <c r="O17"/>
  <c r="O16" s="1"/>
  <c r="N17"/>
  <c r="N16" s="1"/>
  <c r="M17"/>
  <c r="M16" s="1"/>
  <c r="L17"/>
  <c r="L16" s="1"/>
  <c r="K17"/>
  <c r="K16" s="1"/>
  <c r="J17"/>
  <c r="J16" s="1"/>
  <c r="I17"/>
  <c r="I16" s="1"/>
  <c r="H17"/>
  <c r="H16" s="1"/>
  <c r="G17"/>
  <c r="G16" s="1"/>
  <c r="F17"/>
  <c r="F16" s="1"/>
  <c r="E17"/>
  <c r="E16" s="1"/>
  <c r="T16"/>
  <c r="J7" i="7"/>
  <c r="U12" i="13"/>
  <c r="T12"/>
  <c r="S12"/>
  <c r="R12"/>
  <c r="Q12"/>
  <c r="P12"/>
  <c r="O12"/>
  <c r="N12"/>
  <c r="M12"/>
  <c r="L12"/>
  <c r="K12"/>
  <c r="J12"/>
  <c r="I12"/>
  <c r="H12"/>
  <c r="G12"/>
  <c r="F12"/>
  <c r="E12"/>
  <c r="U10"/>
  <c r="T10"/>
  <c r="S10"/>
  <c r="R10"/>
  <c r="Q10"/>
  <c r="P10"/>
  <c r="O10"/>
  <c r="N10"/>
  <c r="M10"/>
  <c r="L10"/>
  <c r="K10"/>
  <c r="J10"/>
  <c r="I10"/>
  <c r="H10"/>
  <c r="G10"/>
  <c r="F10"/>
  <c r="E10"/>
  <c r="H7" l="1"/>
  <c r="H6" s="1"/>
  <c r="L7"/>
  <c r="L6" s="1"/>
  <c r="P7"/>
  <c r="P6" s="1"/>
  <c r="T7"/>
  <c r="T6" s="1"/>
  <c r="F7"/>
  <c r="F6" s="1"/>
  <c r="J7"/>
  <c r="J6" s="1"/>
  <c r="J12" i="7"/>
  <c r="E7" i="13"/>
  <c r="I7"/>
  <c r="I6" s="1"/>
  <c r="M7"/>
  <c r="M6" s="1"/>
  <c r="Q7"/>
  <c r="Q6" s="1"/>
  <c r="U7"/>
  <c r="U6" s="1"/>
  <c r="G7"/>
  <c r="G6" s="1"/>
  <c r="K7"/>
  <c r="K6" s="1"/>
  <c r="O7"/>
  <c r="O6" s="1"/>
  <c r="S7"/>
  <c r="S6" s="1"/>
  <c r="N7"/>
  <c r="N6" s="1"/>
  <c r="R7"/>
  <c r="R6" s="1"/>
  <c r="E27"/>
  <c r="J17" i="7"/>
  <c r="K25" i="15"/>
  <c r="F25" s="1"/>
  <c r="K25" i="14"/>
  <c r="F25" s="1"/>
  <c r="J10" i="7" l="1"/>
  <c r="E6" i="13"/>
  <c r="K12" i="15"/>
  <c r="F12" s="1"/>
  <c r="K10"/>
  <c r="K7"/>
  <c r="F11"/>
  <c r="G60" i="8"/>
  <c r="G57" s="1"/>
  <c r="G61"/>
  <c r="H60"/>
  <c r="H57" s="1"/>
  <c r="L69"/>
  <c r="O69"/>
  <c r="M69"/>
  <c r="G69"/>
  <c r="J69"/>
  <c r="I69"/>
  <c r="H69"/>
  <c r="F68"/>
  <c r="G68" i="7" s="1"/>
  <c r="F67" i="8"/>
  <c r="G67" i="7" s="1"/>
  <c r="K69" i="8" l="1"/>
  <c r="G7" i="15"/>
  <c r="F7" s="1"/>
  <c r="F10"/>
  <c r="I60" i="8"/>
  <c r="I57" s="1"/>
  <c r="J60"/>
  <c r="J57" s="1"/>
  <c r="G18" i="7" l="1"/>
  <c r="F49" i="8"/>
  <c r="F50"/>
  <c r="F51"/>
  <c r="F52"/>
  <c r="F53"/>
  <c r="G50" i="7" s="1"/>
  <c r="F35" i="8"/>
  <c r="F36"/>
  <c r="G36" i="7" s="1"/>
  <c r="F37" i="8"/>
  <c r="G37" i="7" s="1"/>
  <c r="O60" i="8"/>
  <c r="O57" s="1"/>
  <c r="L60" l="1"/>
  <c r="M60"/>
  <c r="M57" s="1"/>
  <c r="L57" l="1"/>
  <c r="K57" s="1"/>
  <c r="K60"/>
  <c r="F64" l="1"/>
  <c r="G64" i="7" s="1"/>
  <c r="F65" i="8"/>
  <c r="G65" i="7" s="1"/>
  <c r="G55" i="8"/>
  <c r="G48"/>
  <c r="G44"/>
  <c r="H61" l="1"/>
  <c r="G30"/>
  <c r="G26" s="1"/>
  <c r="F58"/>
  <c r="G58" i="7" s="1"/>
  <c r="F59" i="8"/>
  <c r="G59" i="7" s="1"/>
  <c r="F62" i="8"/>
  <c r="G62" i="7" s="1"/>
  <c r="F66" i="8"/>
  <c r="G66" i="7" s="1"/>
  <c r="F78" i="8"/>
  <c r="G78" i="7" s="1"/>
  <c r="F77" i="8"/>
  <c r="G77" i="7" s="1"/>
  <c r="F76" i="8"/>
  <c r="G76" i="7" s="1"/>
  <c r="F75" i="8"/>
  <c r="G75" i="7" s="1"/>
  <c r="F74" i="8"/>
  <c r="G74" i="7" s="1"/>
  <c r="F73" i="8"/>
  <c r="G73" i="7" s="1"/>
  <c r="F71" i="8"/>
  <c r="G71" i="7" s="1"/>
  <c r="F70" i="8"/>
  <c r="G70" i="7" s="1"/>
  <c r="F69" i="8"/>
  <c r="G69" i="7" s="1"/>
  <c r="F63" i="8"/>
  <c r="G63" i="7" s="1"/>
  <c r="F56" i="8"/>
  <c r="G49" i="7"/>
  <c r="F47" i="8"/>
  <c r="G47" i="7" s="1"/>
  <c r="F46" i="8"/>
  <c r="G46" i="7" s="1"/>
  <c r="F45" i="8"/>
  <c r="G45" i="7" s="1"/>
  <c r="F43" i="8"/>
  <c r="G43" i="7" s="1"/>
  <c r="F42" i="8"/>
  <c r="G42" i="7" s="1"/>
  <c r="F41" i="8"/>
  <c r="G41" i="7" s="1"/>
  <c r="F40" i="8"/>
  <c r="G40" i="7" s="1"/>
  <c r="F39" i="8"/>
  <c r="G39" i="7" s="1"/>
  <c r="F38" i="8"/>
  <c r="G38" i="7" s="1"/>
  <c r="G35"/>
  <c r="F34" i="8"/>
  <c r="G34" i="7" s="1"/>
  <c r="F33" i="8"/>
  <c r="G33" i="7" s="1"/>
  <c r="F32" i="8"/>
  <c r="G32" i="7" s="1"/>
  <c r="F31" i="8"/>
  <c r="G31" i="7" s="1"/>
  <c r="F29" i="8"/>
  <c r="G29" i="7" s="1"/>
  <c r="F28" i="8"/>
  <c r="G28" i="7" s="1"/>
  <c r="F27" i="8"/>
  <c r="G27" i="7" s="1"/>
  <c r="O61" i="8"/>
  <c r="M61"/>
  <c r="L61"/>
  <c r="J61"/>
  <c r="I61"/>
  <c r="O55"/>
  <c r="M55"/>
  <c r="L55"/>
  <c r="J55"/>
  <c r="I55"/>
  <c r="H55"/>
  <c r="O48"/>
  <c r="M48"/>
  <c r="L48"/>
  <c r="J48"/>
  <c r="I48"/>
  <c r="H48"/>
  <c r="O44"/>
  <c r="M44"/>
  <c r="L44"/>
  <c r="J44"/>
  <c r="I44"/>
  <c r="H44"/>
  <c r="O30"/>
  <c r="O26" s="1"/>
  <c r="M30"/>
  <c r="M26" s="1"/>
  <c r="L30"/>
  <c r="J30"/>
  <c r="J26" s="1"/>
  <c r="I30"/>
  <c r="I26" s="1"/>
  <c r="H30"/>
  <c r="H26" s="1"/>
  <c r="K44" l="1"/>
  <c r="K55"/>
  <c r="F55" s="1"/>
  <c r="K30"/>
  <c r="F30" s="1"/>
  <c r="G30" i="7" s="1"/>
  <c r="K48" i="8"/>
  <c r="F48" s="1"/>
  <c r="G48" i="7" s="1"/>
  <c r="K61" i="8"/>
  <c r="G56" i="7"/>
  <c r="G53"/>
  <c r="F54" i="8"/>
  <c r="G51" i="7" s="1"/>
  <c r="J25" i="8"/>
  <c r="I25"/>
  <c r="O25"/>
  <c r="H25"/>
  <c r="F44"/>
  <c r="G44" i="7" s="1"/>
  <c r="M25" i="8"/>
  <c r="L26"/>
  <c r="G25"/>
  <c r="F60"/>
  <c r="G60" i="7" s="1"/>
  <c r="G13"/>
  <c r="G14"/>
  <c r="F23" i="8"/>
  <c r="G23" i="7" s="1"/>
  <c r="F24" i="8"/>
  <c r="G24" i="7" s="1"/>
  <c r="G21" l="1"/>
  <c r="L25" i="8"/>
  <c r="K25" s="1"/>
  <c r="K26"/>
  <c r="F26" s="1"/>
  <c r="G26" i="7" s="1"/>
  <c r="G55"/>
  <c r="G52"/>
  <c r="G17"/>
  <c r="G16"/>
  <c r="G9"/>
  <c r="G20"/>
  <c r="F61" i="8"/>
  <c r="G61" i="7" s="1"/>
  <c r="G11" l="1"/>
  <c r="F57" i="8"/>
  <c r="F25"/>
  <c r="G25" i="7" s="1"/>
  <c r="G15"/>
  <c r="G5"/>
  <c r="G10" l="1"/>
  <c r="G12"/>
  <c r="G57"/>
  <c r="G54"/>
  <c r="G8"/>
  <c r="F78"/>
  <c r="F76"/>
  <c r="F75"/>
  <c r="F74"/>
  <c r="F73"/>
  <c r="F71"/>
  <c r="F70"/>
  <c r="F69"/>
  <c r="F66"/>
  <c r="F65"/>
  <c r="F64"/>
  <c r="F63"/>
  <c r="F62"/>
  <c r="X61"/>
  <c r="W61"/>
  <c r="V61"/>
  <c r="U61"/>
  <c r="T61"/>
  <c r="S61"/>
  <c r="R61"/>
  <c r="Q61"/>
  <c r="P61"/>
  <c r="O61"/>
  <c r="N61"/>
  <c r="M61"/>
  <c r="L61"/>
  <c r="K61"/>
  <c r="F60"/>
  <c r="F59"/>
  <c r="F58"/>
  <c r="X57"/>
  <c r="W57"/>
  <c r="V57"/>
  <c r="U57"/>
  <c r="T57"/>
  <c r="S57"/>
  <c r="R57"/>
  <c r="Q57"/>
  <c r="P57"/>
  <c r="O57"/>
  <c r="N57"/>
  <c r="M57"/>
  <c r="L57"/>
  <c r="K57"/>
  <c r="F56"/>
  <c r="F55" s="1"/>
  <c r="X55"/>
  <c r="W55"/>
  <c r="V55"/>
  <c r="U55"/>
  <c r="T55"/>
  <c r="S55"/>
  <c r="R55"/>
  <c r="Q55"/>
  <c r="P55"/>
  <c r="O55"/>
  <c r="N55"/>
  <c r="M55"/>
  <c r="L55"/>
  <c r="K55"/>
  <c r="F54"/>
  <c r="F53"/>
  <c r="F49"/>
  <c r="X48"/>
  <c r="W48"/>
  <c r="V48"/>
  <c r="U48"/>
  <c r="T48"/>
  <c r="S48"/>
  <c r="R48"/>
  <c r="Q48"/>
  <c r="P48"/>
  <c r="O48"/>
  <c r="N48"/>
  <c r="M48"/>
  <c r="L48"/>
  <c r="K48"/>
  <c r="F47"/>
  <c r="F46"/>
  <c r="F45"/>
  <c r="X44"/>
  <c r="W44"/>
  <c r="V44"/>
  <c r="U44"/>
  <c r="T44"/>
  <c r="S44"/>
  <c r="R44"/>
  <c r="Q44"/>
  <c r="P44"/>
  <c r="O44"/>
  <c r="N44"/>
  <c r="M44"/>
  <c r="L44"/>
  <c r="K44"/>
  <c r="F43"/>
  <c r="F42"/>
  <c r="F41"/>
  <c r="F40"/>
  <c r="F39"/>
  <c r="F35"/>
  <c r="F34"/>
  <c r="F33"/>
  <c r="F32"/>
  <c r="F31"/>
  <c r="X30"/>
  <c r="X26" s="1"/>
  <c r="W30"/>
  <c r="V30"/>
  <c r="V26" s="1"/>
  <c r="U30"/>
  <c r="U26" s="1"/>
  <c r="T30"/>
  <c r="T26" s="1"/>
  <c r="S30"/>
  <c r="S26" s="1"/>
  <c r="R30"/>
  <c r="R26" s="1"/>
  <c r="Q30"/>
  <c r="Q26" s="1"/>
  <c r="P30"/>
  <c r="P26" s="1"/>
  <c r="O30"/>
  <c r="O26" s="1"/>
  <c r="N30"/>
  <c r="N26" s="1"/>
  <c r="M30"/>
  <c r="M26" s="1"/>
  <c r="L30"/>
  <c r="L26" s="1"/>
  <c r="K30"/>
  <c r="K26" s="1"/>
  <c r="F29"/>
  <c r="F28"/>
  <c r="F27"/>
  <c r="W26"/>
  <c r="Z25"/>
  <c r="Y25"/>
  <c r="AA20"/>
  <c r="AA19" s="1"/>
  <c r="Z20"/>
  <c r="Z19" s="1"/>
  <c r="Y20"/>
  <c r="Y19" s="1"/>
  <c r="X20"/>
  <c r="X19" s="1"/>
  <c r="W20"/>
  <c r="W19" s="1"/>
  <c r="V20"/>
  <c r="V19" s="1"/>
  <c r="U20"/>
  <c r="U19" s="1"/>
  <c r="T20"/>
  <c r="T19" s="1"/>
  <c r="S20"/>
  <c r="S19" s="1"/>
  <c r="R20"/>
  <c r="R19" s="1"/>
  <c r="Q20"/>
  <c r="Q19" s="1"/>
  <c r="P20"/>
  <c r="P19" s="1"/>
  <c r="O20"/>
  <c r="O19" s="1"/>
  <c r="N20"/>
  <c r="N19" s="1"/>
  <c r="M20"/>
  <c r="M19" s="1"/>
  <c r="L20"/>
  <c r="L19" s="1"/>
  <c r="K20"/>
  <c r="K19" s="1"/>
  <c r="AA13"/>
  <c r="Z13"/>
  <c r="Y13"/>
  <c r="X13"/>
  <c r="W13"/>
  <c r="V13"/>
  <c r="U13"/>
  <c r="T13"/>
  <c r="S13"/>
  <c r="R13"/>
  <c r="Q13"/>
  <c r="P13"/>
  <c r="O13"/>
  <c r="N13"/>
  <c r="M13"/>
  <c r="L13"/>
  <c r="K13"/>
  <c r="F13"/>
  <c r="AA10"/>
  <c r="Z10"/>
  <c r="Y10"/>
  <c r="X10"/>
  <c r="W10"/>
  <c r="V10"/>
  <c r="U10"/>
  <c r="T10"/>
  <c r="S10"/>
  <c r="R10"/>
  <c r="Q10"/>
  <c r="P10"/>
  <c r="O10"/>
  <c r="N10"/>
  <c r="M10"/>
  <c r="L10"/>
  <c r="K10"/>
  <c r="F10"/>
  <c r="F5"/>
  <c r="G7" l="1"/>
  <c r="L25"/>
  <c r="P25"/>
  <c r="T25"/>
  <c r="X25"/>
  <c r="G19"/>
  <c r="P7"/>
  <c r="P6" s="1"/>
  <c r="X7"/>
  <c r="L7"/>
  <c r="T7"/>
  <c r="N25"/>
  <c r="R25"/>
  <c r="W7"/>
  <c r="O25"/>
  <c r="F20"/>
  <c r="F19" s="1"/>
  <c r="K25"/>
  <c r="W25"/>
  <c r="O7"/>
  <c r="AA7"/>
  <c r="K7"/>
  <c r="S7"/>
  <c r="S25"/>
  <c r="M25"/>
  <c r="Q25"/>
  <c r="U25"/>
  <c r="F30"/>
  <c r="F26" s="1"/>
  <c r="F48"/>
  <c r="F6" i="8"/>
  <c r="G6" i="7" s="1"/>
  <c r="R7"/>
  <c r="Z7"/>
  <c r="Z6" s="1"/>
  <c r="F38"/>
  <c r="F44"/>
  <c r="F61"/>
  <c r="F57" s="1"/>
  <c r="F7"/>
  <c r="N7"/>
  <c r="V7"/>
  <c r="M7"/>
  <c r="Q7"/>
  <c r="U7"/>
  <c r="Y7"/>
  <c r="Y6" s="1"/>
  <c r="V25"/>
  <c r="N6" l="1"/>
  <c r="L6"/>
  <c r="R6"/>
  <c r="T6"/>
  <c r="X6"/>
  <c r="K6"/>
  <c r="W6"/>
  <c r="M6"/>
  <c r="S6"/>
  <c r="V6"/>
  <c r="Q6"/>
  <c r="O6"/>
  <c r="U6"/>
  <c r="F25"/>
  <c r="F6" s="1"/>
</calcChain>
</file>

<file path=xl/sharedStrings.xml><?xml version="1.0" encoding="utf-8"?>
<sst xmlns="http://schemas.openxmlformats.org/spreadsheetml/2006/main" count="1201" uniqueCount="308">
  <si>
    <t>(подпись)</t>
  </si>
  <si>
    <t>(расшифровка подписи)</t>
  </si>
  <si>
    <t>Единица измерения: руб.</t>
  </si>
  <si>
    <t>Коды</t>
  </si>
  <si>
    <t>Дата</t>
  </si>
  <si>
    <t>по Сводному реестру</t>
  </si>
  <si>
    <t>глава по БК</t>
  </si>
  <si>
    <t>КПП</t>
  </si>
  <si>
    <t>по ОКЕИ</t>
  </si>
  <si>
    <t>ИНН</t>
  </si>
  <si>
    <t>Наименование показателя</t>
  </si>
  <si>
    <t>Код строки</t>
  </si>
  <si>
    <t>Код по бюджетной классификации Российской Федерации</t>
  </si>
  <si>
    <t>Аналический код</t>
  </si>
  <si>
    <t>на 20___г. второй год планового периода</t>
  </si>
  <si>
    <t>за пределами планового периода</t>
  </si>
  <si>
    <t>Сумма</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</si>
  <si>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</si>
  <si>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</si>
  <si>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</si>
  <si>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</si>
  <si>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</si>
  <si>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</si>
  <si>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в том числе:</t>
  </si>
  <si>
    <t>доходы от оказания услуг, работ, компенсаций затрат учреждений, всего</t>
  </si>
  <si>
    <t>доходы от штрафов, пеней, иных сумм принудительного изъятия, всего</t>
  </si>
  <si>
    <t>безвозмездные денежные поступления, всего</t>
  </si>
  <si>
    <t>1000</t>
  </si>
  <si>
    <t>в том числе:
доходы от собстенности, всего</t>
  </si>
  <si>
    <t>1100</t>
  </si>
  <si>
    <t>1110</t>
  </si>
  <si>
    <t>1200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</si>
  <si>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</si>
  <si>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</si>
  <si>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1300</t>
  </si>
  <si>
    <t>1310</t>
  </si>
  <si>
    <t>1400</t>
  </si>
  <si>
    <t>прочие доходы, всего:</t>
  </si>
  <si>
    <t>1500</t>
  </si>
  <si>
    <t>1510</t>
  </si>
  <si>
    <t>субсидии на осуществление капитальных вложений</t>
  </si>
  <si>
    <t>доходы от операций с активами, 
всего</t>
  </si>
  <si>
    <t>1900</t>
  </si>
  <si>
    <t>прочие поступления, всего</t>
  </si>
  <si>
    <t>1980</t>
  </si>
  <si>
    <t>1981</t>
  </si>
  <si>
    <t>Расходы, всего</t>
  </si>
  <si>
    <t>в том числе:
на выплаты персоналу, всего</t>
  </si>
  <si>
    <t>в том числе:
оплата труда</t>
  </si>
  <si>
    <t>2000</t>
  </si>
  <si>
    <t>2100</t>
  </si>
  <si>
    <t>2110</t>
  </si>
  <si>
    <t>прочие выплаты персоналу, в том числе компенсационного характера</t>
  </si>
  <si>
    <t>2120</t>
  </si>
  <si>
    <t>2130</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</si>
  <si>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</si>
  <si>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</si>
  <si>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2140</t>
  </si>
  <si>
    <t>2141</t>
  </si>
  <si>
    <t>в том числе:
на выплаты по оплате труда</t>
  </si>
  <si>
    <t>на иные выплаты работникам</t>
  </si>
  <si>
    <t>денежное довольствие военнослужащих и сотрудников, имеющих специальные звания</t>
  </si>
  <si>
    <t>2142</t>
  </si>
  <si>
    <t>2150</t>
  </si>
  <si>
    <t>2160</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</si>
  <si>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</si>
  <si>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</si>
  <si>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2170</t>
  </si>
  <si>
    <t>в том числе:
на оплату труда стажеров</t>
  </si>
  <si>
    <t>2200</t>
  </si>
  <si>
    <t>социальные и иные выплаты населению, всего</t>
  </si>
  <si>
    <t>в том числе:
социальные выплаты гражданам, кроме публичных нормативных социальных выплат</t>
  </si>
  <si>
    <t>2210</t>
  </si>
  <si>
    <t>2211</t>
  </si>
  <si>
    <t>выплата стипендий, осуществление иных расходов на социальную поддержку обучающихся за счет средств стипендиального фонда</t>
  </si>
  <si>
    <t>2220</t>
  </si>
  <si>
    <t>2230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</si>
  <si>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</si>
  <si>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</si>
  <si>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2300</t>
  </si>
  <si>
    <t>уплата налогов, сборов и иных платежей, всего</t>
  </si>
  <si>
    <t>из них:
налог на имущество организаций и земельный налог</t>
  </si>
  <si>
    <t>2310</t>
  </si>
  <si>
    <t>2320</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</si>
  <si>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</si>
  <si>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</si>
  <si>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2330</t>
  </si>
  <si>
    <t>2400</t>
  </si>
  <si>
    <t>безвозмездные перечисления организациям и физическим лицам, всего</t>
  </si>
  <si>
    <t>2410</t>
  </si>
  <si>
    <t>2420</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</si>
  <si>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</si>
  <si>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</si>
  <si>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2430</t>
  </si>
  <si>
    <t>2600</t>
  </si>
  <si>
    <t>прочие выплаты (кроме выплат на закупку товаров, работ, услуг)</t>
  </si>
  <si>
    <t>2500</t>
  </si>
  <si>
    <t>2520</t>
  </si>
  <si>
    <t>исполнение судебных актов Российской Федерации и мировых соглашений по возмещению вреда, причиненного в результате деятельности учреждения</t>
  </si>
  <si>
    <t>из них:
пособия, компенсации и иные социальные выплаты гражданам, кроме публичных нормативных обязательств</t>
  </si>
  <si>
    <t xml:space="preserve">расходы на закупку товаров, работ, услуг, всего </t>
  </si>
  <si>
    <t>2610</t>
  </si>
  <si>
    <t>2630</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</si>
  <si>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</si>
  <si>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</si>
  <si>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2640</t>
  </si>
  <si>
    <t>в том числе:
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</si>
  <si>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</si>
  <si>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 xml:space="preserve">Выплаты, уменьшающие доход, всего </t>
  </si>
  <si>
    <t>3000</t>
  </si>
  <si>
    <t>3010</t>
  </si>
  <si>
    <t xml:space="preserve">в том числе:
налог на прибыль </t>
  </si>
  <si>
    <t xml:space="preserve">налог на добавленную стоимость </t>
  </si>
  <si>
    <t>3020</t>
  </si>
  <si>
    <t>3030</t>
  </si>
  <si>
    <t xml:space="preserve">прочие налоги, уменьшающие доход </t>
  </si>
  <si>
    <t xml:space="preserve">Прочие выплаты, всего </t>
  </si>
  <si>
    <t>4000</t>
  </si>
  <si>
    <t>4010</t>
  </si>
  <si>
    <t>из них:
возврат в бюджет средств субсидии</t>
  </si>
  <si>
    <t>капитальные вложения в объекты государственной (муниципальной) собственности, всего</t>
  </si>
  <si>
    <t>из них:</t>
  </si>
  <si>
    <t>2650</t>
  </si>
  <si>
    <t>увеличение стоимости основных средств</t>
  </si>
  <si>
    <t>увеличение стоимости нематериальных активов</t>
  </si>
  <si>
    <t>в том числе:
поступления нефинансовых активов</t>
  </si>
  <si>
    <t>2641</t>
  </si>
  <si>
    <t>2642</t>
  </si>
  <si>
    <t>2643</t>
  </si>
  <si>
    <t>2644</t>
  </si>
  <si>
    <t>N п/п</t>
  </si>
  <si>
    <t>Коды строк</t>
  </si>
  <si>
    <t>Год начала закупки</t>
  </si>
  <si>
    <t>x</t>
  </si>
  <si>
    <t>1.1.</t>
  </si>
  <si>
    <t>1.2.</t>
  </si>
  <si>
    <t>1.3.</t>
  </si>
  <si>
    <t>1.4.</t>
  </si>
  <si>
    <t>за счет субсидий, предоставляемых на финансовое обеспечение выполнения государственного (муниципального) задания</t>
  </si>
  <si>
    <t>1.4.1.1.</t>
  </si>
  <si>
    <t>в соответствии с Федеральным законом N 44-ФЗ</t>
  </si>
  <si>
    <t>1.4.1.2.</t>
  </si>
  <si>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</si>
  <si>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</si>
  <si>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</si>
  <si>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</si>
  <si>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</si>
  <si>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</si>
  <si>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</si>
  <si>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</si>
  <si>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</si>
  <si>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</si>
  <si>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</si>
  <si>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</si>
  <si>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</si>
  <si>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N 223-ФЗ</t>
  </si>
  <si>
    <t>2.</t>
  </si>
  <si>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</si>
  <si>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</si>
  <si>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</si>
  <si>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 xml:space="preserve">Раздел 2. Сведения по выплатам на закупки товаров, работ, услуг </t>
  </si>
  <si>
    <t>субсидии на финансовое обеспечение выполнения государственного (муниципального) задания</t>
  </si>
  <si>
    <t>субсидии на финансовое обеспечение выполнения государственного задания из бюджета Федерального фонда обязательного медицинского страхования</t>
  </si>
  <si>
    <t>*субсидии, предоставляемые в соответствии с абзацем вторым пункта 1 статьи 78.1 Бюджетного кодекса</t>
  </si>
  <si>
    <t>**субсидии на осуществление капитальных вложений</t>
  </si>
  <si>
    <t>средства обязательного медицинского страхования</t>
  </si>
  <si>
    <t>***поступления от оказания ууслуг (выполнения работ)на платной основе и от иной приносящей доход деятельности</t>
  </si>
  <si>
    <t>Расходы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</si>
  <si>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Погашение кредиторской задолженности прошлых лет по расходам на выполнение муниципальных заданий муниципальными бюджетными и автономными учреждениями</t>
  </si>
  <si>
    <t>родительская плата за присмотр и уход за ребенком, осваивающим образовательные программы дошкольного образования в муниципальных образовательных организациях, осуществляющих образовательную деятельность по реализации образовательных программ дошкольного образования</t>
  </si>
  <si>
    <t>доходы от оказания платных услуг***</t>
  </si>
  <si>
    <t>доходы по условным арендным платежам</t>
  </si>
  <si>
    <t>доходы от операционной аренды</t>
  </si>
  <si>
    <t>доходы от штрафных санкций за нарушение законодательства о закупках и нарушение условий контрактов (договоров)</t>
  </si>
  <si>
    <t>иные доходы, невыясненные поступления</t>
  </si>
  <si>
    <t>доходы, поступающие от выбытия материальных активов</t>
  </si>
  <si>
    <t>гранты</t>
  </si>
  <si>
    <t xml:space="preserve">    (уполномоченное лицо учреждения)  </t>
  </si>
  <si>
    <t xml:space="preserve">(подпись) </t>
  </si>
  <si>
    <t xml:space="preserve"> (расшифровка подписи)</t>
  </si>
  <si>
    <t>1.4.1.3.</t>
  </si>
  <si>
    <t>Выплаты на закупку товаров, работ, услуг, всего</t>
  </si>
  <si>
    <t>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</si>
  <si>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</si>
  <si>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</si>
  <si>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</si>
  <si>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 xml:space="preserve">в соответствии с Федеральным законом N 223-ФЗ </t>
  </si>
  <si>
    <t>за счет субсидий, предоставляемых на осуществление капитальных вложений</t>
  </si>
  <si>
    <t xml:space="preserve">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t>
  </si>
  <si>
    <t>Приложение 1</t>
  </si>
  <si>
    <t>Учреждение</t>
  </si>
  <si>
    <t>Раздел 1.4. Поступления и выплаты за пределами планового периода, руб. (с точностью до двух знаков после запятой-0,00)</t>
  </si>
  <si>
    <t>из них:
увеличение остатков денежных средств за счет возврата дебиторской задолженности прошлых лет</t>
  </si>
  <si>
    <t>Орган, осуществляющий функции и полномочия учредителя</t>
  </si>
  <si>
    <t>Всего</t>
  </si>
  <si>
    <t>1.4.1.</t>
  </si>
  <si>
    <t>***поступления от оказания услуг (выполнения работ)на платной основе и от иной приносящей доход деятельности</t>
  </si>
  <si>
    <t>в том числе: 
за счет остатка средств на начало года</t>
  </si>
  <si>
    <t>1.4.1.4.</t>
  </si>
  <si>
    <t>1.4.1.5.</t>
  </si>
  <si>
    <t>(наименование должности уполномоченного лица)</t>
  </si>
  <si>
    <t>Раздел 1. Поступления и выплаты</t>
  </si>
  <si>
    <t>(наименование учредителя (учреждения)</t>
  </si>
  <si>
    <t>1230</t>
  </si>
  <si>
    <t>ВСЕГО</t>
  </si>
  <si>
    <t>поступления от иной приносящей доход деятельности</t>
  </si>
  <si>
    <t>Аналитический код</t>
  </si>
  <si>
    <t xml:space="preserve">                                                                                                                                   </t>
  </si>
  <si>
    <t>"УТВЕРЖДАЮ"</t>
  </si>
  <si>
    <t xml:space="preserve"> </t>
  </si>
  <si>
    <t>мол</t>
  </si>
  <si>
    <t>221,223,225,226,310,340</t>
  </si>
  <si>
    <t>в том числе: целевые субсидии</t>
  </si>
  <si>
    <t>1410</t>
  </si>
  <si>
    <t>1420</t>
  </si>
  <si>
    <t>1430</t>
  </si>
  <si>
    <t>расходы на выплаты военнослужащим и сотрудникам, имеющим специальные звания, зависящие от размера денежного довольствия</t>
  </si>
  <si>
    <t>2180</t>
  </si>
  <si>
    <t>2181</t>
  </si>
  <si>
    <t>иные выплаты населению</t>
  </si>
  <si>
    <t>из них:
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</si>
  <si>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</si>
  <si>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</si>
  <si>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</si>
  <si>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2440</t>
  </si>
  <si>
    <t>2450</t>
  </si>
  <si>
    <t>2460</t>
  </si>
  <si>
    <r>
      <t xml:space="preserve">1 </t>
    </r>
    <r>
      <rPr>
        <sz val="10"/>
        <color theme="1"/>
        <rFont val="Times New Roman"/>
        <family val="1"/>
        <charset val="204"/>
      </rPr>
      <t>В случае утверждения закона (решения) о бюджете на текущий финансовый год и плановый период.</t>
    </r>
  </si>
  <si>
    <r>
      <t>2</t>
    </r>
    <r>
      <rPr>
        <sz val="10"/>
        <color theme="1"/>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</si>
  <si>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 xml:space="preserve">по </t>
    </r>
    <r>
      <rPr>
        <sz val="10"/>
        <color rgb="FF106BBE"/>
        <rFont val="Times New Roman"/>
        <family val="1"/>
        <charset val="204"/>
      </rPr>
      <t>строкам 1100 - 1900</t>
    </r>
    <r>
      <rPr>
        <sz val="10"/>
        <color theme="1"/>
        <rFont val="Times New Roman"/>
        <family val="1"/>
        <charset val="204"/>
      </rPr>
      <t xml:space="preserve"> - коды аналитической группы подвида доходов бюджетов </t>
    </r>
    <r>
      <rPr>
        <sz val="10"/>
        <color rgb="FF106BBE"/>
        <rFont val="Times New Roman"/>
        <family val="1"/>
        <charset val="204"/>
      </rPr>
      <t>классификации</t>
    </r>
    <r>
      <rPr>
        <sz val="10"/>
        <color theme="1"/>
        <rFont val="Times New Roman"/>
        <family val="1"/>
        <charset val="204"/>
      </rPr>
      <t xml:space="preserve"> доходов бюджетов;</t>
    </r>
  </si>
  <si>
    <r>
      <t xml:space="preserve">по </t>
    </r>
    <r>
      <rPr>
        <sz val="10"/>
        <color rgb="FF106BBE"/>
        <rFont val="Times New Roman"/>
        <family val="1"/>
        <charset val="204"/>
      </rPr>
      <t>строкам 1980 - 1990</t>
    </r>
    <r>
      <rPr>
        <sz val="10"/>
        <color theme="1"/>
        <rFont val="Times New Roman"/>
        <family val="1"/>
        <charset val="204"/>
      </rPr>
      <t xml:space="preserve"> - коды аналитической группы вида источников финансирования дефицитов бюджетов </t>
    </r>
    <r>
      <rPr>
        <sz val="10"/>
        <color rgb="FF106BBE"/>
        <rFont val="Times New Roman"/>
        <family val="1"/>
        <charset val="204"/>
      </rPr>
      <t>классификации</t>
    </r>
    <r>
      <rPr>
        <sz val="10"/>
        <color theme="1"/>
        <rFont val="Times New Roman"/>
        <family val="1"/>
        <charset val="204"/>
      </rPr>
      <t xml:space="preserve"> источников финансирования дефицитов бюджетов;</t>
    </r>
  </si>
  <si>
    <r>
      <t xml:space="preserve">по </t>
    </r>
    <r>
      <rPr>
        <sz val="10"/>
        <color rgb="FF106BBE"/>
        <rFont val="Times New Roman"/>
        <family val="1"/>
        <charset val="204"/>
      </rPr>
      <t>строкам 3000 - 3030</t>
    </r>
    <r>
      <rPr>
        <sz val="10"/>
        <color theme="1"/>
        <rFont val="Times New Roman"/>
        <family val="1"/>
        <charset val="204"/>
      </rPr>
      <t xml:space="preserve"> - коды аналитической группы подвида доходов бюджетов </t>
    </r>
    <r>
      <rPr>
        <sz val="10"/>
        <color rgb="FF106BBE"/>
        <rFont val="Times New Roman"/>
        <family val="1"/>
        <charset val="204"/>
      </rPr>
      <t>классификации</t>
    </r>
    <r>
      <rPr>
        <sz val="10"/>
        <color theme="1"/>
        <rFont val="Times New Roman"/>
        <family val="1"/>
        <charset val="204"/>
      </rPr>
      <t xml:space="preserve">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</si>
  <si>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 xml:space="preserve">по </t>
    </r>
    <r>
      <rPr>
        <sz val="10"/>
        <color rgb="FF106BBE"/>
        <rFont val="Times New Roman"/>
        <family val="1"/>
        <charset val="204"/>
      </rPr>
      <t>строкам 4000 - 4040</t>
    </r>
    <r>
      <rPr>
        <sz val="10"/>
        <color theme="1"/>
        <rFont val="Times New Roman"/>
        <family val="1"/>
        <charset val="204"/>
      </rPr>
      <t xml:space="preserve"> - коды аналитической группы вида источников финансирования дефицитов бюджетов </t>
    </r>
    <r>
      <rPr>
        <sz val="10"/>
        <color rgb="FF106BBE"/>
        <rFont val="Times New Roman"/>
        <family val="1"/>
        <charset val="204"/>
      </rPr>
      <t>классификации</t>
    </r>
    <r>
      <rPr>
        <sz val="10"/>
        <color theme="1"/>
        <rFont val="Times New Roman"/>
        <family val="1"/>
        <charset val="204"/>
      </rPr>
      <t xml:space="preserve"> источников финансирования дефицитов бюджетов.</t>
    </r>
  </si>
  <si>
    <r>
      <t>4</t>
    </r>
    <r>
      <rPr>
        <sz val="10"/>
        <color theme="1"/>
        <rFont val="Times New Roman"/>
        <family val="1"/>
        <charset val="204"/>
      </rPr>
      <t xml:space="preserve"> В </t>
    </r>
    <r>
      <rPr>
        <sz val="10"/>
        <color rgb="FF106BBE"/>
        <rFont val="Times New Roman"/>
        <family val="1"/>
        <charset val="204"/>
      </rPr>
      <t>графе 4</t>
    </r>
    <r>
      <rPr>
        <sz val="10"/>
        <color theme="1"/>
        <rFont val="Times New Roman"/>
        <family val="1"/>
        <charset val="204"/>
      </rPr>
      <t xml:space="preserve"> указывается код классификации операций сектора государственного управления в соответствии с </t>
    </r>
    <r>
      <rPr>
        <sz val="10"/>
        <color rgb="FF106BBE"/>
        <rFont val="Times New Roman"/>
        <family val="1"/>
        <charset val="204"/>
      </rPr>
      <t>Порядком</t>
    </r>
    <r>
      <rPr>
        <sz val="10"/>
        <color theme="1"/>
        <rFont val="Times New Roman"/>
        <family val="1"/>
        <charset val="204"/>
      </rPr>
      <t xml:space="preserve"> применения классификации операций сектора государственного управления, утвержденным </t>
    </r>
    <r>
      <rPr>
        <sz val="10"/>
        <color rgb="FF106BBE"/>
        <rFont val="Times New Roman"/>
        <family val="1"/>
        <charset val="204"/>
      </rPr>
      <t>приказом</t>
    </r>
    <r>
      <rPr>
        <sz val="10"/>
        <color theme="1"/>
        <rFont val="Times New Roman"/>
        <family val="1"/>
        <charset val="204"/>
      </rPr>
      <t xml:space="preserve">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</si>
  <si>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10"/>
        <color theme="1"/>
        <rFont val="Times New Roman"/>
        <family val="1"/>
        <charset val="204"/>
      </rPr>
      <t xml:space="preserve"> По </t>
    </r>
    <r>
      <rPr>
        <sz val="10"/>
        <color rgb="FF106BBE"/>
        <rFont val="Times New Roman"/>
        <family val="1"/>
        <charset val="204"/>
      </rPr>
      <t>строкам 0001</t>
    </r>
    <r>
      <rPr>
        <sz val="10"/>
        <color theme="1"/>
        <rFont val="Times New Roman"/>
        <family val="1"/>
        <charset val="204"/>
      </rPr>
      <t xml:space="preserve"> и </t>
    </r>
    <r>
      <rPr>
        <sz val="10"/>
        <color rgb="FF106BBE"/>
        <rFont val="Times New Roman"/>
        <family val="1"/>
        <charset val="204"/>
      </rPr>
      <t>0002</t>
    </r>
    <r>
      <rPr>
        <sz val="10"/>
        <color theme="1"/>
        <rFont val="Times New Roman"/>
        <family val="1"/>
        <charset val="204"/>
      </rPr>
      <t xml:space="preserve">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</si>
  <si>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10"/>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</si>
  <si>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8</t>
    </r>
    <r>
      <rPr>
        <sz val="10"/>
        <color theme="1"/>
        <rFont val="Times New Roman"/>
        <family val="1"/>
        <charset val="204"/>
      </rPr>
      <t xml:space="preserve"> Показатель отражается со знаком "минус".</t>
    </r>
  </si>
  <si>
    <r>
      <t>9</t>
    </r>
    <r>
      <rPr>
        <sz val="10"/>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</si>
  <si>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Код по бюджетной классификации РФ</t>
    </r>
    <r>
      <rPr>
        <vertAlign val="superscript"/>
        <sz val="11"/>
        <color theme="1"/>
        <rFont val="Times New Roman"/>
        <family val="1"/>
        <charset val="204"/>
      </rPr>
      <t>10.1</t>
    </r>
  </si>
  <si>
    <t>4.1.</t>
  </si>
  <si>
    <t>1.3.1.</t>
  </si>
  <si>
    <r>
      <t xml:space="preserve">в том числе: </t>
    </r>
    <r>
      <rPr>
        <sz val="11"/>
        <rFont val="Times New Roman"/>
        <family val="1"/>
        <charset val="204"/>
      </rPr>
      <t>в соответствии с Федеральным законом N 44-ФЗ</t>
    </r>
  </si>
  <si>
    <t>х</t>
  </si>
  <si>
    <r>
      <t xml:space="preserve">из них </t>
    </r>
    <r>
      <rPr>
        <vertAlign val="superscript"/>
        <sz val="11"/>
        <rFont val="Times New Roman"/>
        <family val="1"/>
        <charset val="204"/>
      </rPr>
      <t>10.1</t>
    </r>
    <r>
      <rPr>
        <sz val="11"/>
        <rFont val="Times New Roman"/>
        <family val="1"/>
        <charset val="204"/>
      </rPr>
      <t>:</t>
    </r>
  </si>
  <si>
    <t>1.3.2.</t>
  </si>
  <si>
    <t>10.1 В сучаях,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БК РФ в целях достижения результатов федерального проекта, в том числе входящего в состав соответствующего национального проекта (*программы), определённого Указом Президента РФ от 7 мая 2018 г. № 204 "О национальных целях и стратегических задачах развитияРФ на период до 2024 года" (Собрание законодательства РФ, 2018, № 20, ст. 2817; № 30, ст. 4717), или регионального проекта, обеспечивающего достижение целей, показателей и результатовфедерального проекта (далее- региональный проект), показатели строк 26310, 26421,26430 и 26451 Раздела 2 "Сведения по выплатам на закупку товаров, работ, услуг" детализируются по коду целевой статьи (8-17 разряды кода классификациирасходов бюджетов, при этом в рамках реализации регионального проекта в 8-10 разрядах могут указываться нули)."</t>
  </si>
  <si>
    <r>
      <t>12</t>
    </r>
    <r>
      <rPr>
        <sz val="10"/>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t>
    </r>
    <r>
      <rPr>
        <sz val="10"/>
        <color rgb="FF106BBE"/>
        <rFont val="Times New Roman"/>
        <family val="1"/>
        <charset val="204"/>
      </rPr>
      <t>Федерального закона</t>
    </r>
    <r>
      <rPr>
        <sz val="10"/>
        <color theme="1"/>
        <rFont val="Times New Roman"/>
        <family val="1"/>
        <charset val="204"/>
      </rPr>
      <t xml:space="preserve"> N 44-ФЗ и </t>
    </r>
    <r>
      <rPr>
        <sz val="10"/>
        <color rgb="FF106BBE"/>
        <rFont val="Times New Roman"/>
        <family val="1"/>
        <charset val="204"/>
      </rPr>
      <t>Федерального закона</t>
    </r>
    <r>
      <rPr>
        <sz val="10"/>
        <color theme="1"/>
        <rFont val="Times New Roman"/>
        <family val="1"/>
        <charset val="204"/>
      </rPr>
      <t xml:space="preserve"> N 223-ФЗ, в случаях предусмотренных указанными федеральными законами.</t>
    </r>
  </si>
  <si>
    <r>
      <t>13</t>
    </r>
    <r>
      <rPr>
        <sz val="10"/>
        <color theme="1"/>
        <rFont val="Times New Roman"/>
        <family val="1"/>
        <charset val="204"/>
      </rPr>
      <t xml:space="preserve"> Указывается сумма закупок товаров, работ, услуг, осуществляемых в соответствии с </t>
    </r>
    <r>
      <rPr>
        <sz val="10"/>
        <color rgb="FF106BBE"/>
        <rFont val="Times New Roman"/>
        <family val="1"/>
        <charset val="204"/>
      </rPr>
      <t>Федеральным законом</t>
    </r>
    <r>
      <rPr>
        <sz val="10"/>
        <color theme="1"/>
        <rFont val="Times New Roman"/>
        <family val="1"/>
        <charset val="204"/>
      </rPr>
      <t xml:space="preserve"> N 44-ФЗ и </t>
    </r>
    <r>
      <rPr>
        <sz val="10"/>
        <color rgb="FF106BBE"/>
        <rFont val="Times New Roman"/>
        <family val="1"/>
        <charset val="204"/>
      </rPr>
      <t>Федеральным законом</t>
    </r>
    <r>
      <rPr>
        <sz val="10"/>
        <color theme="1"/>
        <rFont val="Times New Roman"/>
        <family val="1"/>
        <charset val="204"/>
      </rPr>
      <t xml:space="preserve"> N 223-ФЗ.</t>
    </r>
  </si>
  <si>
    <r>
      <t>14</t>
    </r>
    <r>
      <rPr>
        <sz val="10"/>
        <color theme="1"/>
        <rFont val="Times New Roman"/>
        <family val="1"/>
        <charset val="204"/>
      </rPr>
      <t xml:space="preserve">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</si>
  <si>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N 44-ФЗ.</t>
  </si>
  <si>
    <t>26 310.1</t>
  </si>
  <si>
    <t>26 421.1</t>
  </si>
  <si>
    <t>26 430.1</t>
  </si>
  <si>
    <t>родительская плата за присмотр и уход за детьми дошкольного возраста в муниципальных дошкольных учреждениях</t>
  </si>
  <si>
    <t>в том числе:
закупку научно-исследовательских, опытно-конструкторских и технологических работ</t>
  </si>
  <si>
    <t>закупку товаров, работ, услуг в целях создания, развития, эксплуатации и вывода из эксплуатации государственных информационных систем</t>
  </si>
  <si>
    <t>закупку энергетических ресурсов</t>
  </si>
  <si>
    <t>2660</t>
  </si>
  <si>
    <t>2700</t>
  </si>
  <si>
    <t>2710</t>
  </si>
  <si>
    <t>2720</t>
  </si>
  <si>
    <r>
      <t>7</t>
    </r>
    <r>
      <rPr>
        <sz val="10"/>
        <color theme="1"/>
        <rFont val="Times New Roman"/>
        <family val="1"/>
        <charset val="204"/>
      </rPr>
      <t xml:space="preserve"> Показатели выплат по расходам на закупки товаров, работ, услуг, отраженные по строкам Раздела </t>
    </r>
    <r>
      <rPr>
        <sz val="10"/>
        <color rgb="FF106BBE"/>
        <rFont val="Times New Roman"/>
        <family val="1"/>
        <charset val="204"/>
      </rPr>
      <t xml:space="preserve"> 1</t>
    </r>
    <r>
      <rPr>
        <sz val="10"/>
        <color theme="1"/>
        <rFont val="Times New Roman"/>
        <family val="1"/>
        <charset val="204"/>
      </rPr>
      <t xml:space="preserve"> "Поступления и выплаты" Плана, подлежат детализации в </t>
    </r>
    <r>
      <rPr>
        <sz val="10"/>
        <color rgb="FF106BBE"/>
        <rFont val="Times New Roman"/>
        <family val="1"/>
        <charset val="204"/>
      </rPr>
      <t>Разделе 2</t>
    </r>
    <r>
      <rPr>
        <sz val="10"/>
        <color theme="1"/>
        <rFont val="Times New Roman"/>
        <family val="1"/>
        <charset val="204"/>
      </rPr>
      <t xml:space="preserve"> "Сведения по выплатам на закупку товаров, работ, услуг" Плана.</t>
    </r>
  </si>
  <si>
    <r>
      <t>11</t>
    </r>
    <r>
      <rPr>
        <sz val="10"/>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</si>
  <si>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10</t>
    </r>
    <r>
      <rPr>
        <sz val="10"/>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в строке 2600 Раздела 1 "Поступления и выплаты" Плана.</t>
    </r>
  </si>
  <si>
    <r>
      <t xml:space="preserve">из них </t>
    </r>
    <r>
      <rPr>
        <vertAlign val="superscript"/>
        <sz val="11"/>
        <rFont val="Times New Roman"/>
        <family val="1"/>
        <charset val="204"/>
      </rPr>
      <t>10.2</t>
    </r>
    <r>
      <rPr>
        <sz val="11"/>
        <rFont val="Times New Roman"/>
        <family val="1"/>
        <charset val="204"/>
      </rPr>
      <t>:</t>
    </r>
  </si>
  <si>
    <t>26 310.2</t>
  </si>
  <si>
    <t>4.2.</t>
  </si>
  <si>
    <r>
      <t>Уникальный код</t>
    </r>
    <r>
      <rPr>
        <vertAlign val="superscript"/>
        <sz val="11"/>
        <color theme="1"/>
        <rFont val="Times New Roman"/>
        <family val="1"/>
        <charset val="204"/>
      </rPr>
      <t>10.2</t>
    </r>
  </si>
  <si>
    <t>26 430.2</t>
  </si>
  <si>
    <r>
      <t>10.2</t>
    </r>
    <r>
      <rPr>
        <sz val="10"/>
        <color theme="1"/>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</si>
  <si>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26 451.1</t>
  </si>
  <si>
    <t>26 451.2</t>
  </si>
  <si>
    <t>"СОГЛАСОВАНО"</t>
  </si>
  <si>
    <t>(подпись)                                     (расшифровка подписи)</t>
  </si>
  <si>
    <t>20      г.</t>
  </si>
  <si>
    <t xml:space="preserve">           План финансово-хозяйственной деятельности
 муниципального дошкольного образовательного учреждения на 20___  г.
             (на 20 _____ г.  и плановый период  20 ____   и  20  ____ годов )
</t>
  </si>
  <si>
    <t>на 20___ г. текущий финансовый год</t>
  </si>
  <si>
    <t>на 20___ г. первый год планового периода</t>
  </si>
  <si>
    <t>на 20___ г. второй год планового периода</t>
  </si>
  <si>
    <t>Раздел 1.1. Поступления и выплаты на 20___ год текущий финансовый год, руб. (с точностью до двух знаков после запятой-0,00)</t>
  </si>
  <si>
    <t>Раздел 1.2. Поступления и выплаты на 20___ год первый год планового периода, руб. (с точностью до двух знаков после запятой-0,00)</t>
  </si>
  <si>
    <t>Раздел 1.3. Поступления и выплаты на 20___ год второй год планового периода, руб. (с точностью до двух знаков после запятой-0,00)</t>
  </si>
  <si>
    <t>на 20___ г. (текущий финансовый год)</t>
  </si>
  <si>
    <t>на 20___ г. (первый год планового периода)</t>
  </si>
  <si>
    <t>на 20___ г. (второй год планового периода)</t>
  </si>
  <si>
    <t xml:space="preserve"> доходы поступающие в порядке возмещения расходов, понесенных в связи с эксплуатацией имущества</t>
  </si>
  <si>
    <t xml:space="preserve">Субсидии на финансовое обеспечение выполнения государственного (муниципального  задания). </t>
  </si>
  <si>
    <t>от "____"    __________________   20 ____ г.</t>
  </si>
  <si>
    <t>Руководитель учреждения</t>
  </si>
  <si>
    <t>должность</t>
  </si>
  <si>
    <t>Главный бухгалтер</t>
  </si>
  <si>
    <t>Исполнитель</t>
  </si>
  <si>
    <t>(фамилия, инициалы)</t>
  </si>
  <si>
    <t xml:space="preserve">(телефон) </t>
  </si>
  <si>
    <t>специальные расходы</t>
  </si>
  <si>
    <t>2800</t>
  </si>
  <si>
    <t>Заведующий</t>
  </si>
  <si>
    <r>
      <t xml:space="preserve">по </t>
    </r>
    <r>
      <rPr>
        <sz val="10"/>
        <color rgb="FF106BBE"/>
        <rFont val="Times New Roman"/>
        <family val="1"/>
        <charset val="204"/>
      </rPr>
      <t>строкам 2000 - 2800</t>
    </r>
    <r>
      <rPr>
        <sz val="10"/>
        <color theme="1"/>
        <rFont val="Times New Roman"/>
        <family val="1"/>
        <charset val="204"/>
      </rPr>
      <t xml:space="preserve"> - коды видов расходов бюджетов </t>
    </r>
    <r>
      <rPr>
        <sz val="10"/>
        <color rgb="FF106BBE"/>
        <rFont val="Times New Roman"/>
        <family val="1"/>
        <charset val="204"/>
      </rPr>
      <t>классификации</t>
    </r>
    <r>
      <rPr>
        <sz val="10"/>
        <color theme="1"/>
        <rFont val="Times New Roman"/>
        <family val="1"/>
        <charset val="204"/>
      </rPr>
      <t xml:space="preserve"> расходов бюджетов;</t>
    </r>
  </si>
  <si>
    <t>2645</t>
  </si>
  <si>
    <t>доходы от оказания платных услуг</t>
  </si>
  <si>
    <t>в том числе: доходы от штрафных санкций за нарушение законодательства о закупках и
нарушение условий контрактов (договоров)</t>
  </si>
  <si>
    <t>в том числе: доходы от выбытия материальных запасов</t>
  </si>
  <si>
    <t>1910</t>
  </si>
  <si>
    <r>
      <rPr>
        <u/>
        <sz val="11"/>
        <rFont val="Calibri"/>
        <family val="2"/>
        <charset val="204"/>
        <scheme val="minor"/>
      </rPr>
      <t>3 В</t>
    </r>
    <r>
      <rPr>
        <u/>
        <sz val="11"/>
        <color theme="10"/>
        <rFont val="Calibri"/>
        <family val="2"/>
        <charset val="204"/>
        <scheme val="minor"/>
      </rPr>
      <t xml:space="preserve"> графе 3 </t>
    </r>
    <r>
      <rPr>
        <u/>
        <sz val="11"/>
        <rFont val="Calibri"/>
        <family val="2"/>
        <charset val="204"/>
        <scheme val="minor"/>
      </rPr>
      <t>отражаются:</t>
    </r>
  </si>
  <si>
    <t>увеличение стоимости материальных запасов, всего</t>
  </si>
  <si>
    <t>в том числе: питание</t>
  </si>
  <si>
    <t>доходы от оказания услуг, работ, компенсаций затрат учреждений на платной основе</t>
  </si>
  <si>
    <t xml:space="preserve">гранты, пожертвования, иные безвозмездные целевые поступления от физических и юридических лиц </t>
  </si>
</sst>
</file>

<file path=xl/styles.xml><?xml version="1.0" encoding="utf-8"?>
<styleSheet xmlns="http://schemas.openxmlformats.org/spreadsheetml/2006/main">
  <fonts count="45">
    <font>
      <sz val="11"/>
      <color theme="1"/>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u/>
      <sz val="11"/>
      <color theme="10"/>
      <name val="Calibri"/>
      <family val="2"/>
      <charset val="204"/>
      <scheme val="minor"/>
    </font>
    <font>
      <b/>
      <sz val="11"/>
      <name val="Times New Roman"/>
      <family val="1"/>
      <charset val="204"/>
    </font>
    <font>
      <b/>
      <i/>
      <sz val="11"/>
      <name val="Times New Roman"/>
      <family val="1"/>
      <charset val="204"/>
    </font>
    <font>
      <b/>
      <sz val="14"/>
      <color theme="1"/>
      <name val="Times New Roman"/>
      <family val="1"/>
      <charset val="204"/>
    </font>
    <font>
      <sz val="14"/>
      <name val="Times New Roman"/>
      <family val="1"/>
      <charset val="204"/>
    </font>
    <font>
      <sz val="14"/>
      <color theme="1"/>
      <name val="Times New Roman"/>
      <family val="1"/>
      <charset val="204"/>
    </font>
    <font>
      <b/>
      <sz val="10"/>
      <name val="Times New Roman"/>
      <family val="1"/>
      <charset val="204"/>
    </font>
    <font>
      <sz val="10"/>
      <name val="Times New Roman"/>
      <family val="1"/>
      <charset val="204"/>
    </font>
    <font>
      <sz val="10"/>
      <color theme="1"/>
      <name val="Times New Roman"/>
      <family val="1"/>
      <charset val="204"/>
    </font>
    <font>
      <sz val="22"/>
      <color theme="1"/>
      <name val="Times New Roman"/>
      <family val="1"/>
      <charset val="204"/>
    </font>
    <font>
      <b/>
      <sz val="12"/>
      <name val="Times New Roman"/>
      <family val="1"/>
      <charset val="204"/>
    </font>
    <font>
      <b/>
      <sz val="14"/>
      <name val="Times New Roman"/>
      <family val="1"/>
      <charset val="204"/>
    </font>
    <font>
      <sz val="11"/>
      <name val="Calibri"/>
      <family val="2"/>
      <charset val="204"/>
      <scheme val="minor"/>
    </font>
    <font>
      <b/>
      <sz val="20"/>
      <name val="Times New Roman"/>
      <family val="1"/>
      <charset val="204"/>
    </font>
    <font>
      <sz val="20"/>
      <name val="Times New Roman"/>
      <family val="1"/>
      <charset val="204"/>
    </font>
    <font>
      <sz val="22"/>
      <name val="Times New Roman"/>
      <family val="1"/>
      <charset val="204"/>
    </font>
    <font>
      <sz val="28"/>
      <name val="Times New Roman"/>
      <family val="1"/>
      <charset val="204"/>
    </font>
    <font>
      <sz val="20"/>
      <color theme="1"/>
      <name val="Times New Roman"/>
      <family val="1"/>
      <charset val="204"/>
    </font>
    <font>
      <sz val="30"/>
      <color theme="1"/>
      <name val="Times New Roman"/>
      <family val="1"/>
      <charset val="204"/>
    </font>
    <font>
      <sz val="36"/>
      <color theme="1"/>
      <name val="Times New Roman"/>
      <family val="1"/>
      <charset val="204"/>
    </font>
    <font>
      <sz val="28"/>
      <color theme="1"/>
      <name val="Times New Roman"/>
      <family val="1"/>
      <charset val="204"/>
    </font>
    <font>
      <sz val="36"/>
      <name val="Times New Roman"/>
      <family val="1"/>
      <charset val="204"/>
    </font>
    <font>
      <b/>
      <sz val="48"/>
      <color theme="1"/>
      <name val="Times New Roman"/>
      <family val="1"/>
      <charset val="204"/>
    </font>
    <font>
      <b/>
      <sz val="16"/>
      <name val="Times New Roman"/>
      <family val="1"/>
      <charset val="204"/>
    </font>
    <font>
      <sz val="16"/>
      <name val="Times New Roman"/>
      <family val="1"/>
      <charset val="204"/>
    </font>
    <font>
      <sz val="22"/>
      <color theme="1"/>
      <name val="Calibri"/>
      <family val="2"/>
      <charset val="204"/>
      <scheme val="minor"/>
    </font>
    <font>
      <sz val="24"/>
      <color theme="1"/>
      <name val="Calibri"/>
      <family val="2"/>
      <charset val="204"/>
      <scheme val="minor"/>
    </font>
    <font>
      <sz val="24"/>
      <color theme="1"/>
      <name val="Times New Roman"/>
      <family val="1"/>
      <charset val="204"/>
    </font>
    <font>
      <sz val="12"/>
      <color theme="1"/>
      <name val="Times New Roman"/>
      <family val="1"/>
      <charset val="204"/>
    </font>
    <font>
      <sz val="8"/>
      <name val="Calibri"/>
      <family val="2"/>
      <charset val="204"/>
      <scheme val="minor"/>
    </font>
    <font>
      <sz val="9"/>
      <name val="Calibri"/>
      <family val="2"/>
      <charset val="204"/>
      <scheme val="minor"/>
    </font>
    <font>
      <sz val="48"/>
      <color theme="1"/>
      <name val="Times New Roman"/>
      <family val="1"/>
      <charset val="204"/>
    </font>
    <font>
      <b/>
      <sz val="40"/>
      <color theme="1"/>
      <name val="Times New Roman"/>
      <family val="1"/>
      <charset val="204"/>
    </font>
    <font>
      <b/>
      <sz val="36"/>
      <color theme="1"/>
      <name val="Times New Roman"/>
      <family val="1"/>
      <charset val="204"/>
    </font>
    <font>
      <b/>
      <sz val="14"/>
      <name val="Calibri"/>
      <family val="2"/>
      <charset val="204"/>
      <scheme val="minor"/>
    </font>
    <font>
      <vertAlign val="superscript"/>
      <sz val="10"/>
      <color theme="1"/>
      <name val="Times New Roman"/>
      <family val="1"/>
      <charset val="204"/>
    </font>
    <font>
      <sz val="10"/>
      <color rgb="FF106BBE"/>
      <name val="Times New Roman"/>
      <family val="1"/>
      <charset val="204"/>
    </font>
    <font>
      <vertAlign val="superscript"/>
      <sz val="11"/>
      <color theme="1"/>
      <name val="Times New Roman"/>
      <family val="1"/>
      <charset val="204"/>
    </font>
    <font>
      <vertAlign val="superscript"/>
      <sz val="11"/>
      <name val="Times New Roman"/>
      <family val="1"/>
      <charset val="204"/>
    </font>
    <font>
      <vertAlign val="superscript"/>
      <sz val="10"/>
      <name val="Times New Roman"/>
      <family val="1"/>
      <charset val="204"/>
    </font>
    <font>
      <u/>
      <sz val="11"/>
      <name val="Calibri"/>
      <family val="2"/>
      <charset val="204"/>
      <scheme val="minor"/>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50">
    <xf numFmtId="0" fontId="0" fillId="0" borderId="0" xfId="0"/>
    <xf numFmtId="0" fontId="1" fillId="0" borderId="0" xfId="0" applyFont="1"/>
    <xf numFmtId="0" fontId="9" fillId="0" borderId="0" xfId="0" applyFont="1"/>
    <xf numFmtId="0" fontId="8" fillId="0" borderId="0" xfId="0" applyFont="1" applyBorder="1" applyAlignment="1">
      <alignment wrapText="1"/>
    </xf>
    <xf numFmtId="0" fontId="9" fillId="0" borderId="0" xfId="0" applyFont="1" applyBorder="1"/>
    <xf numFmtId="0" fontId="8" fillId="0" borderId="1" xfId="0" applyFont="1" applyBorder="1" applyAlignment="1">
      <alignment wrapText="1"/>
    </xf>
    <xf numFmtId="0" fontId="2" fillId="0"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0" xfId="0" applyFont="1" applyAlignment="1">
      <alignment horizontal="center" vertical="center" wrapText="1"/>
    </xf>
    <xf numFmtId="0" fontId="14" fillId="0" borderId="2" xfId="0" applyFont="1" applyFill="1" applyBorder="1" applyAlignment="1">
      <alignment horizontal="center" vertical="center"/>
    </xf>
    <xf numFmtId="0" fontId="16" fillId="0" borderId="0" xfId="0" applyFont="1" applyFill="1"/>
    <xf numFmtId="0" fontId="2" fillId="0" borderId="2" xfId="0" applyFont="1" applyFill="1" applyBorder="1" applyAlignment="1">
      <alignment wrapText="1"/>
    </xf>
    <xf numFmtId="0" fontId="16" fillId="0" borderId="0" xfId="0" applyFont="1" applyFill="1" applyAlignment="1">
      <alignment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xf>
    <xf numFmtId="0" fontId="2" fillId="0" borderId="2" xfId="0" applyFont="1" applyFill="1" applyBorder="1" applyAlignment="1">
      <alignment horizontal="center"/>
    </xf>
    <xf numFmtId="4" fontId="5" fillId="0" borderId="2" xfId="0" applyNumberFormat="1" applyFont="1" applyFill="1" applyBorder="1"/>
    <xf numFmtId="4" fontId="2" fillId="0" borderId="2" xfId="0" applyNumberFormat="1" applyFont="1" applyFill="1" applyBorder="1"/>
    <xf numFmtId="4" fontId="2"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2" fillId="0" borderId="0" xfId="0" applyFont="1" applyFill="1" applyAlignment="1">
      <alignment wrapText="1"/>
    </xf>
    <xf numFmtId="49" fontId="2" fillId="0" borderId="0" xfId="0" applyNumberFormat="1" applyFont="1" applyFill="1" applyAlignment="1">
      <alignment horizontal="center" vertical="center"/>
    </xf>
    <xf numFmtId="0" fontId="2" fillId="0" borderId="0" xfId="0" applyFont="1" applyFill="1" applyAlignment="1">
      <alignment horizontal="center"/>
    </xf>
    <xf numFmtId="0" fontId="2" fillId="0" borderId="0" xfId="0" applyFont="1" applyFill="1"/>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5" fillId="0" borderId="2" xfId="0" applyFont="1" applyFill="1" applyBorder="1" applyAlignment="1">
      <alignment horizontal="center" vertical="center"/>
    </xf>
    <xf numFmtId="0" fontId="2" fillId="0" borderId="0" xfId="0" applyFont="1" applyFill="1" applyAlignment="1">
      <alignment horizontal="center" vertical="center"/>
    </xf>
    <xf numFmtId="0" fontId="8" fillId="0" borderId="0" xfId="0" applyFont="1" applyFill="1" applyAlignment="1">
      <alignment horizontal="center" vertical="center" wrapText="1"/>
    </xf>
    <xf numFmtId="0" fontId="18" fillId="0" borderId="0" xfId="0" applyFont="1" applyFill="1" applyAlignment="1">
      <alignment horizontal="left" vertical="center" wrapText="1"/>
    </xf>
    <xf numFmtId="0" fontId="8" fillId="0" borderId="0" xfId="0" applyFont="1" applyFill="1" applyBorder="1" applyAlignment="1">
      <alignment horizontal="right" vertical="center"/>
    </xf>
    <xf numFmtId="0" fontId="8" fillId="0" borderId="0" xfId="0" applyFont="1" applyBorder="1" applyAlignment="1">
      <alignment horizontal="right"/>
    </xf>
    <xf numFmtId="0" fontId="1" fillId="0" borderId="0" xfId="0" applyFont="1" applyBorder="1"/>
    <xf numFmtId="0" fontId="24" fillId="0" borderId="0" xfId="0" applyFont="1" applyAlignment="1">
      <alignment horizontal="left" vertical="center"/>
    </xf>
    <xf numFmtId="0" fontId="24" fillId="0" borderId="0" xfId="0" applyFont="1" applyAlignment="1">
      <alignment horizontal="left"/>
    </xf>
    <xf numFmtId="0" fontId="22" fillId="0" borderId="0" xfId="0" applyFont="1" applyAlignment="1">
      <alignment horizontal="center" vertical="center"/>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3" fillId="0" borderId="0" xfId="0" applyFont="1"/>
    <xf numFmtId="0" fontId="29" fillId="0" borderId="0" xfId="0" applyFont="1"/>
    <xf numFmtId="0" fontId="13" fillId="0" borderId="1" xfId="0" applyFont="1" applyBorder="1"/>
    <xf numFmtId="0" fontId="19" fillId="0" borderId="1" xfId="0" applyFont="1" applyBorder="1" applyAlignment="1"/>
    <xf numFmtId="0" fontId="19" fillId="0" borderId="1" xfId="0" applyFont="1" applyBorder="1" applyAlignment="1">
      <alignment wrapText="1"/>
    </xf>
    <xf numFmtId="0" fontId="19" fillId="0" borderId="0" xfId="0" applyFont="1" applyBorder="1" applyAlignment="1"/>
    <xf numFmtId="0" fontId="19" fillId="0" borderId="0" xfId="0" applyFont="1" applyBorder="1" applyAlignment="1">
      <alignment horizontal="center"/>
    </xf>
    <xf numFmtId="0" fontId="29" fillId="0" borderId="1" xfId="0" applyFont="1" applyBorder="1"/>
    <xf numFmtId="0" fontId="19" fillId="0" borderId="8" xfId="0" applyFont="1" applyBorder="1" applyAlignment="1">
      <alignment horizontal="center"/>
    </xf>
    <xf numFmtId="0" fontId="30" fillId="0" borderId="0" xfId="0" applyFont="1" applyAlignment="1">
      <alignment vertical="top"/>
    </xf>
    <xf numFmtId="0" fontId="31" fillId="0" borderId="0" xfId="0" applyFont="1" applyAlignment="1">
      <alignment horizontal="right" vertical="top"/>
    </xf>
    <xf numFmtId="0" fontId="25" fillId="0" borderId="0" xfId="0" applyFont="1" applyBorder="1" applyAlignment="1"/>
    <xf numFmtId="0" fontId="23" fillId="0" borderId="0" xfId="0" applyFont="1"/>
    <xf numFmtId="0" fontId="25" fillId="0" borderId="1" xfId="0" applyFont="1" applyBorder="1" applyAlignment="1">
      <alignment wrapText="1"/>
    </xf>
    <xf numFmtId="0" fontId="25" fillId="0" borderId="1" xfId="0" applyFont="1" applyBorder="1" applyAlignment="1"/>
    <xf numFmtId="4" fontId="27" fillId="0" borderId="2"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0" fontId="31" fillId="0" borderId="0" xfId="0" applyFont="1" applyAlignment="1">
      <alignment horizontal="right"/>
    </xf>
    <xf numFmtId="0" fontId="31" fillId="0" borderId="0" xfId="0" applyFont="1" applyBorder="1" applyAlignment="1">
      <alignment horizontal="right" vertical="center" wrapText="1"/>
    </xf>
    <xf numFmtId="4" fontId="27" fillId="2" borderId="2" xfId="0" applyNumberFormat="1" applyFont="1" applyFill="1" applyBorder="1" applyAlignment="1">
      <alignment horizontal="center" vertical="center"/>
    </xf>
    <xf numFmtId="0" fontId="34" fillId="0" borderId="0" xfId="0" applyFont="1" applyFill="1" applyAlignment="1">
      <alignment vertical="center"/>
    </xf>
    <xf numFmtId="0" fontId="35" fillId="0" borderId="0" xfId="0" applyFont="1"/>
    <xf numFmtId="0" fontId="31" fillId="0" borderId="0" xfId="0" applyFont="1" applyBorder="1" applyAlignment="1">
      <alignment horizontal="right" wrapText="1"/>
    </xf>
    <xf numFmtId="0" fontId="16" fillId="4" borderId="0" xfId="0" applyFont="1" applyFill="1" applyAlignment="1">
      <alignment horizontal="center" vertical="center"/>
    </xf>
    <xf numFmtId="0" fontId="33" fillId="4"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7" fillId="0" borderId="0" xfId="0" applyFont="1" applyBorder="1" applyAlignment="1">
      <alignment horizontal="right"/>
    </xf>
    <xf numFmtId="0" fontId="37" fillId="0" borderId="0" xfId="0" applyFont="1" applyBorder="1" applyAlignment="1"/>
    <xf numFmtId="0" fontId="36" fillId="0" borderId="0" xfId="0" applyFont="1" applyBorder="1" applyAlignment="1">
      <alignment horizontal="right"/>
    </xf>
    <xf numFmtId="0" fontId="22" fillId="0" borderId="0" xfId="0" applyFont="1" applyAlignment="1">
      <alignment vertical="center"/>
    </xf>
    <xf numFmtId="0" fontId="8" fillId="0" borderId="0" xfId="0" applyFont="1" applyBorder="1"/>
    <xf numFmtId="0" fontId="20" fillId="0" borderId="0" xfId="0" applyFont="1" applyBorder="1" applyAlignment="1"/>
    <xf numFmtId="0" fontId="23" fillId="0" borderId="1" xfId="0" applyFont="1" applyBorder="1" applyAlignment="1">
      <alignment horizontal="right"/>
    </xf>
    <xf numFmtId="0" fontId="23" fillId="0" borderId="1" xfId="0" applyFont="1" applyBorder="1" applyAlignment="1">
      <alignment horizontal="center"/>
    </xf>
    <xf numFmtId="0" fontId="23" fillId="0" borderId="1" xfId="0" applyFont="1" applyBorder="1" applyAlignment="1"/>
    <xf numFmtId="0" fontId="0" fillId="0" borderId="1" xfId="0" applyBorder="1"/>
    <xf numFmtId="49"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ill="1"/>
    <xf numFmtId="0" fontId="1" fillId="0" borderId="0" xfId="0" applyFont="1" applyFill="1"/>
    <xf numFmtId="0" fontId="32" fillId="0" borderId="1" xfId="0" applyFont="1" applyFill="1" applyBorder="1" applyAlignment="1">
      <alignment horizontal="justify" vertical="center"/>
    </xf>
    <xf numFmtId="0" fontId="1" fillId="0" borderId="0" xfId="0" applyFont="1" applyFill="1" applyBorder="1"/>
    <xf numFmtId="0" fontId="1" fillId="0" borderId="1" xfId="0" applyFont="1" applyFill="1" applyBorder="1"/>
    <xf numFmtId="0" fontId="32" fillId="0" borderId="1" xfId="0" applyFont="1" applyFill="1" applyBorder="1"/>
    <xf numFmtId="0" fontId="12" fillId="0" borderId="0" xfId="0" applyFont="1" applyFill="1" applyAlignment="1">
      <alignment horizontal="justify" vertical="center"/>
    </xf>
    <xf numFmtId="0" fontId="12" fillId="0" borderId="0" xfId="0" applyFont="1" applyFill="1" applyBorder="1" applyAlignment="1">
      <alignment horizontal="center" vertical="center"/>
    </xf>
    <xf numFmtId="0" fontId="1" fillId="0" borderId="0" xfId="0" applyFont="1" applyFill="1" applyAlignment="1">
      <alignment horizontal="center"/>
    </xf>
    <xf numFmtId="0" fontId="12" fillId="0" borderId="0" xfId="0" applyFont="1" applyFill="1" applyAlignment="1">
      <alignment horizontal="right"/>
    </xf>
    <xf numFmtId="0" fontId="15" fillId="0"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5" fillId="0" borderId="9" xfId="0" applyFont="1" applyFill="1" applyBorder="1" applyAlignment="1">
      <alignment horizontal="center"/>
    </xf>
    <xf numFmtId="4" fontId="5" fillId="0" borderId="9" xfId="0" applyNumberFormat="1" applyFont="1" applyFill="1" applyBorder="1"/>
    <xf numFmtId="4" fontId="2" fillId="0" borderId="9" xfId="0" applyNumberFormat="1" applyFont="1" applyFill="1" applyBorder="1"/>
    <xf numFmtId="4" fontId="5" fillId="0" borderId="17" xfId="0" applyNumberFormat="1" applyFont="1" applyFill="1" applyBorder="1" applyAlignment="1">
      <alignment horizontal="center" vertical="center"/>
    </xf>
    <xf numFmtId="4" fontId="5" fillId="0" borderId="21" xfId="0"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4" fontId="5" fillId="0" borderId="18" xfId="0" applyNumberFormat="1" applyFont="1" applyFill="1" applyBorder="1" applyAlignment="1">
      <alignment horizontal="center" vertical="center"/>
    </xf>
    <xf numFmtId="0" fontId="5" fillId="0" borderId="24" xfId="0" applyFont="1" applyFill="1" applyBorder="1" applyAlignment="1">
      <alignment horizontal="center"/>
    </xf>
    <xf numFmtId="0" fontId="5" fillId="0" borderId="25" xfId="0" applyFont="1" applyFill="1" applyBorder="1" applyAlignment="1">
      <alignment horizontal="center"/>
    </xf>
    <xf numFmtId="0" fontId="5" fillId="0" borderId="10" xfId="0" applyFont="1" applyFill="1" applyBorder="1" applyAlignment="1">
      <alignment horizontal="center" wrapText="1"/>
    </xf>
    <xf numFmtId="0" fontId="5" fillId="0" borderId="34" xfId="0" applyFont="1" applyFill="1" applyBorder="1" applyAlignment="1">
      <alignment horizontal="center"/>
    </xf>
    <xf numFmtId="4" fontId="5" fillId="0" borderId="35" xfId="0" applyNumberFormat="1" applyFont="1" applyFill="1" applyBorder="1"/>
    <xf numFmtId="4" fontId="5" fillId="0" borderId="4" xfId="0" applyNumberFormat="1" applyFont="1" applyFill="1" applyBorder="1"/>
    <xf numFmtId="4" fontId="5" fillId="0" borderId="33" xfId="0" applyNumberFormat="1" applyFont="1" applyFill="1" applyBorder="1"/>
    <xf numFmtId="0" fontId="10" fillId="0" borderId="19" xfId="0" applyFont="1" applyFill="1" applyBorder="1" applyAlignment="1">
      <alignment horizontal="center" vertical="center" wrapText="1"/>
    </xf>
    <xf numFmtId="0" fontId="5" fillId="0" borderId="23" xfId="0" applyFont="1" applyFill="1" applyBorder="1" applyAlignment="1">
      <alignment horizontal="center"/>
    </xf>
    <xf numFmtId="4" fontId="5" fillId="0" borderId="22" xfId="0" applyNumberFormat="1" applyFont="1" applyFill="1" applyBorder="1" applyAlignment="1">
      <alignment horizontal="center" vertical="center"/>
    </xf>
    <xf numFmtId="4" fontId="5" fillId="0" borderId="16" xfId="0" applyNumberFormat="1" applyFont="1" applyFill="1" applyBorder="1" applyAlignment="1">
      <alignment horizontal="center" vertical="center"/>
    </xf>
    <xf numFmtId="4" fontId="5" fillId="0" borderId="19"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0" fontId="5" fillId="0" borderId="28" xfId="0" applyFont="1" applyFill="1" applyBorder="1" applyAlignment="1">
      <alignment horizontal="center"/>
    </xf>
    <xf numFmtId="0" fontId="5" fillId="0" borderId="29" xfId="0" applyFont="1" applyFill="1" applyBorder="1" applyAlignment="1">
      <alignment horizontal="center"/>
    </xf>
    <xf numFmtId="0" fontId="5" fillId="0" borderId="9" xfId="0" applyFont="1" applyFill="1" applyBorder="1"/>
    <xf numFmtId="0" fontId="2" fillId="0" borderId="9" xfId="0" applyFont="1" applyFill="1" applyBorder="1"/>
    <xf numFmtId="0" fontId="2" fillId="0" borderId="27" xfId="0" applyFont="1" applyFill="1" applyBorder="1"/>
    <xf numFmtId="0" fontId="5" fillId="0" borderId="10" xfId="0" applyFont="1" applyFill="1" applyBorder="1" applyAlignment="1">
      <alignment horizontal="center"/>
    </xf>
    <xf numFmtId="0" fontId="5" fillId="0" borderId="32" xfId="0" applyFont="1" applyFill="1" applyBorder="1" applyAlignment="1">
      <alignment horizontal="center"/>
    </xf>
    <xf numFmtId="0" fontId="2" fillId="0" borderId="32" xfId="0" applyFont="1" applyFill="1" applyBorder="1" applyAlignment="1">
      <alignment horizontal="center"/>
    </xf>
    <xf numFmtId="0" fontId="2" fillId="0" borderId="32"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31" xfId="0" applyFont="1" applyFill="1" applyBorder="1" applyAlignment="1">
      <alignment horizontal="center"/>
    </xf>
    <xf numFmtId="4" fontId="5" fillId="0" borderId="13" xfId="0" applyNumberFormat="1" applyFont="1" applyFill="1" applyBorder="1"/>
    <xf numFmtId="4" fontId="5" fillId="0" borderId="11" xfId="0" applyNumberFormat="1" applyFont="1" applyFill="1" applyBorder="1" applyAlignment="1">
      <alignment horizontal="center" vertical="center"/>
    </xf>
    <xf numFmtId="0" fontId="5" fillId="0" borderId="26" xfId="0" applyFont="1" applyFill="1" applyBorder="1"/>
    <xf numFmtId="0" fontId="5" fillId="0" borderId="30" xfId="0" applyFont="1" applyFill="1" applyBorder="1" applyAlignment="1">
      <alignment horizontal="center"/>
    </xf>
    <xf numFmtId="0" fontId="2" fillId="0" borderId="31" xfId="0" applyFont="1" applyFill="1" applyBorder="1" applyAlignment="1">
      <alignment horizontal="center" vertical="center"/>
    </xf>
    <xf numFmtId="4" fontId="2" fillId="0" borderId="33" xfId="0" applyNumberFormat="1" applyFont="1" applyFill="1" applyBorder="1"/>
    <xf numFmtId="0" fontId="5" fillId="0"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49"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49" fontId="2" fillId="3" borderId="32" xfId="0" applyNumberFormat="1" applyFont="1" applyFill="1" applyBorder="1" applyAlignment="1">
      <alignment horizontal="center" vertical="center"/>
    </xf>
    <xf numFmtId="0" fontId="2" fillId="3" borderId="32" xfId="0" applyFont="1" applyFill="1" applyBorder="1" applyAlignment="1">
      <alignment horizontal="center" vertical="center"/>
    </xf>
    <xf numFmtId="0" fontId="19" fillId="0" borderId="0" xfId="0" applyFont="1" applyFill="1" applyAlignment="1">
      <alignment horizontal="left"/>
    </xf>
    <xf numFmtId="0" fontId="21" fillId="0" borderId="0" xfId="0" applyFont="1"/>
    <xf numFmtId="0" fontId="25" fillId="0" borderId="1" xfId="0" applyFont="1" applyFill="1" applyBorder="1" applyAlignment="1">
      <alignment horizontal="right" vertical="center"/>
    </xf>
    <xf numFmtId="0" fontId="20" fillId="0" borderId="0" xfId="0" applyFont="1" applyFill="1" applyBorder="1" applyAlignment="1">
      <alignment vertical="center" wrapTex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0" xfId="0" applyFont="1" applyFill="1" applyAlignment="1">
      <alignment vertical="top" wrapText="1"/>
    </xf>
    <xf numFmtId="0" fontId="25" fillId="0" borderId="0" xfId="0" applyFont="1" applyFill="1" applyBorder="1" applyAlignment="1">
      <alignment horizontal="right"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wrapText="1"/>
    </xf>
    <xf numFmtId="0" fontId="0" fillId="0" borderId="0" xfId="0" applyFill="1" applyAlignment="1">
      <alignment wrapText="1"/>
    </xf>
    <xf numFmtId="0" fontId="2" fillId="0" borderId="2" xfId="0" applyFont="1" applyFill="1" applyBorder="1" applyAlignment="1">
      <alignment horizontal="center" wrapText="1"/>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center"/>
    </xf>
    <xf numFmtId="0" fontId="1" fillId="0" borderId="5" xfId="0" applyFont="1" applyFill="1" applyBorder="1" applyAlignment="1">
      <alignment horizontal="center" vertical="center"/>
    </xf>
    <xf numFmtId="4" fontId="3" fillId="0" borderId="12" xfId="0" applyNumberFormat="1" applyFont="1" applyFill="1" applyBorder="1"/>
    <xf numFmtId="4" fontId="3" fillId="0" borderId="40" xfId="0" applyNumberFormat="1" applyFont="1" applyFill="1" applyBorder="1" applyAlignment="1">
      <alignment horizontal="center" vertical="center"/>
    </xf>
    <xf numFmtId="4" fontId="3" fillId="0" borderId="2" xfId="0" applyNumberFormat="1" applyFont="1" applyFill="1" applyBorder="1"/>
    <xf numFmtId="4" fontId="3" fillId="0" borderId="17" xfId="0" applyNumberFormat="1" applyFont="1" applyFill="1" applyBorder="1" applyAlignment="1">
      <alignment horizontal="center" vertical="center"/>
    </xf>
    <xf numFmtId="0" fontId="1" fillId="0" borderId="2" xfId="0" applyFont="1" applyFill="1" applyBorder="1"/>
    <xf numFmtId="4" fontId="1" fillId="0" borderId="2" xfId="0" applyNumberFormat="1" applyFont="1" applyFill="1" applyBorder="1"/>
    <xf numFmtId="4" fontId="1" fillId="0" borderId="17"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22" fillId="0" borderId="0" xfId="0" applyFont="1" applyBorder="1" applyAlignment="1">
      <alignment vertical="center"/>
    </xf>
    <xf numFmtId="0" fontId="23" fillId="0" borderId="0" xfId="0" applyFont="1" applyBorder="1" applyAlignment="1">
      <alignment horizontal="right"/>
    </xf>
    <xf numFmtId="0" fontId="23" fillId="0" borderId="0" xfId="0" applyFont="1" applyBorder="1" applyAlignment="1"/>
    <xf numFmtId="0" fontId="1" fillId="0" borderId="44" xfId="0" applyFont="1" applyFill="1" applyBorder="1"/>
    <xf numFmtId="0" fontId="32" fillId="0" borderId="44" xfId="0" applyFont="1" applyFill="1" applyBorder="1"/>
    <xf numFmtId="0" fontId="32" fillId="0" borderId="0" xfId="0" applyFont="1" applyFill="1" applyAlignment="1">
      <alignment horizontal="justify" vertical="center"/>
    </xf>
    <xf numFmtId="0" fontId="15" fillId="0"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4" borderId="32" xfId="0" applyFont="1" applyFill="1" applyBorder="1" applyAlignment="1">
      <alignment horizontal="center"/>
    </xf>
    <xf numFmtId="0" fontId="5" fillId="0" borderId="42" xfId="0" applyFont="1" applyFill="1" applyBorder="1" applyAlignment="1">
      <alignment horizontal="left" vertical="top" wrapText="1"/>
    </xf>
    <xf numFmtId="0" fontId="5" fillId="0" borderId="41" xfId="0" applyFont="1" applyFill="1" applyBorder="1" applyAlignment="1">
      <alignment horizontal="left" vertical="top" wrapText="1"/>
    </xf>
    <xf numFmtId="0" fontId="2" fillId="0" borderId="41" xfId="0" applyFont="1" applyFill="1" applyBorder="1" applyAlignment="1">
      <alignment horizontal="left" vertical="top" wrapText="1"/>
    </xf>
    <xf numFmtId="0" fontId="5" fillId="0" borderId="36"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41" xfId="0" applyFont="1" applyFill="1" applyBorder="1" applyAlignment="1">
      <alignment vertical="top" wrapText="1"/>
    </xf>
    <xf numFmtId="0" fontId="28" fillId="0"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2" fillId="4" borderId="32" xfId="0" applyFont="1" applyFill="1" applyBorder="1" applyAlignment="1">
      <alignment vertical="top" wrapText="1"/>
    </xf>
    <xf numFmtId="49" fontId="2" fillId="0" borderId="44" xfId="0" applyNumberFormat="1" applyFont="1" applyFill="1" applyBorder="1" applyAlignment="1">
      <alignment horizontal="center" vertical="center"/>
    </xf>
    <xf numFmtId="0" fontId="5" fillId="0" borderId="32" xfId="0" applyFont="1" applyFill="1" applyBorder="1" applyAlignment="1">
      <alignment horizontal="left" vertical="top" wrapText="1"/>
    </xf>
    <xf numFmtId="49" fontId="5" fillId="0" borderId="44" xfId="0" applyNumberFormat="1" applyFont="1" applyFill="1" applyBorder="1" applyAlignment="1">
      <alignment horizontal="center" vertical="center"/>
    </xf>
    <xf numFmtId="0" fontId="2" fillId="0" borderId="32" xfId="0" applyFont="1" applyFill="1" applyBorder="1" applyAlignment="1">
      <alignment horizontal="left" vertical="top" wrapText="1"/>
    </xf>
    <xf numFmtId="0" fontId="2" fillId="4" borderId="32" xfId="0" applyFont="1" applyFill="1" applyBorder="1" applyAlignment="1">
      <alignment horizontal="left" vertical="top" wrapText="1"/>
    </xf>
    <xf numFmtId="0" fontId="5" fillId="0" borderId="32" xfId="0" applyFont="1" applyFill="1" applyBorder="1" applyAlignment="1">
      <alignment vertical="top" wrapText="1"/>
    </xf>
    <xf numFmtId="49" fontId="2" fillId="4" borderId="44" xfId="0" applyNumberFormat="1" applyFont="1" applyFill="1" applyBorder="1" applyAlignment="1">
      <alignment horizontal="center" vertical="center"/>
    </xf>
    <xf numFmtId="0" fontId="2" fillId="0" borderId="4" xfId="0" applyFont="1" applyFill="1" applyBorder="1" applyAlignment="1">
      <alignment horizontal="left" vertical="top" wrapText="1"/>
    </xf>
    <xf numFmtId="0" fontId="2" fillId="4" borderId="41" xfId="0" applyFont="1" applyFill="1" applyBorder="1" applyAlignment="1">
      <alignment vertical="top" wrapText="1"/>
    </xf>
    <xf numFmtId="0" fontId="38" fillId="0" borderId="0" xfId="0" applyFont="1" applyFill="1" applyBorder="1" applyAlignment="1">
      <alignment horizontal="center" vertical="center"/>
    </xf>
    <xf numFmtId="4" fontId="38"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8" fillId="0" borderId="4"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4" borderId="4" xfId="0" applyFont="1" applyFill="1" applyBorder="1" applyAlignment="1">
      <alignment horizontal="left" vertical="center" wrapText="1"/>
    </xf>
    <xf numFmtId="49"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49" fontId="15" fillId="2" borderId="2" xfId="0" applyNumberFormat="1" applyFont="1" applyFill="1" applyBorder="1" applyAlignment="1">
      <alignment horizontal="center" vertical="top"/>
    </xf>
    <xf numFmtId="0" fontId="15" fillId="2" borderId="2" xfId="0" applyFont="1" applyFill="1" applyBorder="1" applyAlignment="1">
      <alignment horizontal="center" vertical="top"/>
    </xf>
    <xf numFmtId="4" fontId="27" fillId="2" borderId="2" xfId="0" applyNumberFormat="1" applyFont="1" applyFill="1" applyBorder="1" applyAlignment="1">
      <alignment horizontal="center" vertical="top"/>
    </xf>
    <xf numFmtId="49" fontId="8" fillId="0" borderId="2" xfId="0" applyNumberFormat="1" applyFont="1" applyFill="1" applyBorder="1" applyAlignment="1">
      <alignment horizontal="center" vertical="top"/>
    </xf>
    <xf numFmtId="0" fontId="28" fillId="0" borderId="2" xfId="0" applyFont="1" applyFill="1" applyBorder="1" applyAlignment="1">
      <alignment horizontal="center" vertical="top"/>
    </xf>
    <xf numFmtId="0" fontId="8" fillId="0" borderId="2" xfId="0" applyFont="1" applyFill="1" applyBorder="1" applyAlignment="1">
      <alignment horizontal="center" vertical="top"/>
    </xf>
    <xf numFmtId="4" fontId="27" fillId="0" borderId="2" xfId="0" applyNumberFormat="1" applyFont="1" applyFill="1" applyBorder="1" applyAlignment="1">
      <alignment horizontal="center" vertical="top"/>
    </xf>
    <xf numFmtId="4" fontId="28" fillId="0" borderId="2" xfId="0" applyNumberFormat="1" applyFont="1" applyFill="1" applyBorder="1" applyAlignment="1">
      <alignment horizontal="center" vertical="top"/>
    </xf>
    <xf numFmtId="0" fontId="15" fillId="0" borderId="2" xfId="0" applyFont="1" applyFill="1" applyBorder="1" applyAlignment="1">
      <alignment horizontal="center" vertical="top"/>
    </xf>
    <xf numFmtId="4" fontId="8" fillId="0" borderId="2" xfId="0" applyNumberFormat="1" applyFont="1" applyFill="1" applyBorder="1" applyAlignment="1">
      <alignment horizontal="center" vertical="top"/>
    </xf>
    <xf numFmtId="0" fontId="2" fillId="4" borderId="41" xfId="0" applyFont="1" applyFill="1" applyBorder="1" applyAlignment="1">
      <alignment horizontal="left" vertical="top" wrapText="1"/>
    </xf>
    <xf numFmtId="0" fontId="5" fillId="0" borderId="41" xfId="0" applyFont="1" applyFill="1" applyBorder="1" applyAlignment="1">
      <alignment vertical="top" wrapText="1"/>
    </xf>
    <xf numFmtId="49" fontId="2" fillId="4" borderId="32" xfId="0" applyNumberFormat="1" applyFont="1" applyFill="1" applyBorder="1" applyAlignment="1">
      <alignment horizontal="center" vertical="center"/>
    </xf>
    <xf numFmtId="49" fontId="2" fillId="0" borderId="32" xfId="0" applyNumberFormat="1" applyFont="1" applyFill="1" applyBorder="1" applyAlignment="1">
      <alignment horizontal="center"/>
    </xf>
    <xf numFmtId="0" fontId="3" fillId="0" borderId="26" xfId="0" applyFont="1" applyFill="1" applyBorder="1" applyAlignment="1">
      <alignment horizontal="center"/>
    </xf>
    <xf numFmtId="0" fontId="3" fillId="0" borderId="9" xfId="0" applyFont="1" applyFill="1" applyBorder="1" applyAlignment="1">
      <alignment horizontal="center"/>
    </xf>
    <xf numFmtId="0" fontId="3" fillId="0" borderId="9" xfId="0" applyFont="1" applyFill="1" applyBorder="1"/>
    <xf numFmtId="0" fontId="1" fillId="0" borderId="9" xfId="0" applyFont="1" applyFill="1" applyBorder="1"/>
    <xf numFmtId="0" fontId="27" fillId="0" borderId="4" xfId="0" applyFont="1" applyFill="1" applyBorder="1" applyAlignment="1">
      <alignment horizontal="left" vertical="top" wrapText="1"/>
    </xf>
    <xf numFmtId="0" fontId="27" fillId="2" borderId="4" xfId="0" applyFont="1" applyFill="1" applyBorder="1" applyAlignment="1">
      <alignment horizontal="left" vertical="top" wrapText="1"/>
    </xf>
    <xf numFmtId="0" fontId="28" fillId="4" borderId="41" xfId="0" applyFont="1" applyFill="1" applyBorder="1" applyAlignment="1">
      <alignment vertical="top" wrapText="1"/>
    </xf>
    <xf numFmtId="0" fontId="27" fillId="0" borderId="41" xfId="0" applyFont="1" applyFill="1" applyBorder="1" applyAlignment="1">
      <alignment horizontal="left" vertical="top" wrapText="1"/>
    </xf>
    <xf numFmtId="0" fontId="28" fillId="0" borderId="41" xfId="0" applyFont="1" applyFill="1" applyBorder="1" applyAlignment="1">
      <alignment horizontal="left" vertical="top" wrapText="1"/>
    </xf>
    <xf numFmtId="0" fontId="28" fillId="4" borderId="41" xfId="0" applyFont="1" applyFill="1" applyBorder="1" applyAlignment="1">
      <alignment horizontal="left" vertical="top" wrapText="1"/>
    </xf>
    <xf numFmtId="0" fontId="27" fillId="0" borderId="41" xfId="0" applyFont="1" applyFill="1" applyBorder="1" applyAlignment="1">
      <alignment vertical="top" wrapText="1"/>
    </xf>
    <xf numFmtId="49" fontId="28" fillId="0" borderId="2" xfId="0" applyNumberFormat="1" applyFont="1" applyFill="1" applyBorder="1" applyAlignment="1">
      <alignment horizontal="center" vertical="top"/>
    </xf>
    <xf numFmtId="0" fontId="28" fillId="4" borderId="2" xfId="0" applyFont="1" applyFill="1" applyBorder="1" applyAlignment="1">
      <alignment horizontal="center" vertical="top"/>
    </xf>
    <xf numFmtId="49" fontId="27" fillId="0" borderId="2" xfId="0" applyNumberFormat="1" applyFont="1" applyFill="1" applyBorder="1" applyAlignment="1">
      <alignment horizontal="center" vertical="top"/>
    </xf>
    <xf numFmtId="0" fontId="27" fillId="0" borderId="2" xfId="0" applyFont="1" applyFill="1" applyBorder="1" applyAlignment="1">
      <alignment horizontal="center" vertical="top"/>
    </xf>
    <xf numFmtId="49" fontId="28" fillId="4" borderId="2" xfId="0" applyNumberFormat="1" applyFont="1" applyFill="1" applyBorder="1" applyAlignment="1">
      <alignment horizontal="center" vertical="top"/>
    </xf>
    <xf numFmtId="0" fontId="27" fillId="0" borderId="4" xfId="0" applyFont="1" applyFill="1" applyBorder="1" applyAlignment="1">
      <alignment horizontal="left" vertical="center" wrapText="1"/>
    </xf>
    <xf numFmtId="0" fontId="27" fillId="2" borderId="4" xfId="0" applyFont="1" applyFill="1" applyBorder="1" applyAlignment="1">
      <alignment horizontal="left" vertical="center" wrapText="1"/>
    </xf>
    <xf numFmtId="49" fontId="27" fillId="0" borderId="2" xfId="0" applyNumberFormat="1" applyFont="1" applyFill="1" applyBorder="1" applyAlignment="1">
      <alignment horizontal="center"/>
    </xf>
    <xf numFmtId="0" fontId="27" fillId="0" borderId="2" xfId="0" applyFont="1" applyFill="1" applyBorder="1" applyAlignment="1">
      <alignment horizontal="center"/>
    </xf>
    <xf numFmtId="49" fontId="28" fillId="0" borderId="2" xfId="0" applyNumberFormat="1" applyFont="1" applyFill="1" applyBorder="1" applyAlignment="1">
      <alignment horizontal="center"/>
    </xf>
    <xf numFmtId="0" fontId="28" fillId="0" borderId="2" xfId="0" applyFont="1" applyFill="1" applyBorder="1" applyAlignment="1">
      <alignment horizontal="center"/>
    </xf>
    <xf numFmtId="0" fontId="28" fillId="4" borderId="2" xfId="0" applyFont="1" applyFill="1" applyBorder="1" applyAlignment="1">
      <alignment horizontal="center"/>
    </xf>
    <xf numFmtId="49" fontId="28" fillId="4" borderId="2" xfId="0" applyNumberFormat="1" applyFont="1" applyFill="1" applyBorder="1" applyAlignment="1">
      <alignment horizontal="center"/>
    </xf>
    <xf numFmtId="0" fontId="2" fillId="5" borderId="32" xfId="0" applyFont="1" applyFill="1" applyBorder="1" applyAlignment="1">
      <alignment vertical="top" wrapText="1"/>
    </xf>
    <xf numFmtId="49" fontId="2" fillId="5" borderId="44" xfId="0" applyNumberFormat="1" applyFont="1" applyFill="1" applyBorder="1" applyAlignment="1">
      <alignment horizontal="center" vertical="center"/>
    </xf>
    <xf numFmtId="0" fontId="2" fillId="5" borderId="32" xfId="0" applyFont="1" applyFill="1" applyBorder="1" applyAlignment="1">
      <alignment horizontal="center"/>
    </xf>
    <xf numFmtId="0" fontId="2" fillId="6" borderId="32" xfId="0" applyFont="1" applyFill="1" applyBorder="1" applyAlignment="1">
      <alignment horizontal="left" vertical="top" wrapText="1"/>
    </xf>
    <xf numFmtId="0" fontId="28" fillId="5" borderId="32" xfId="0" applyFont="1" applyFill="1" applyBorder="1" applyAlignment="1">
      <alignment vertical="top" wrapText="1"/>
    </xf>
    <xf numFmtId="49" fontId="28" fillId="5" borderId="44" xfId="0" applyNumberFormat="1" applyFont="1" applyFill="1" applyBorder="1" applyAlignment="1">
      <alignment horizontal="center" vertical="center"/>
    </xf>
    <xf numFmtId="0" fontId="28" fillId="5" borderId="32" xfId="0" applyFont="1" applyFill="1" applyBorder="1" applyAlignment="1">
      <alignment horizontal="center"/>
    </xf>
    <xf numFmtId="0" fontId="2" fillId="6" borderId="41" xfId="0" applyFont="1" applyFill="1" applyBorder="1" applyAlignment="1">
      <alignment horizontal="left" vertical="top" wrapText="1"/>
    </xf>
    <xf numFmtId="0" fontId="28" fillId="6" borderId="41" xfId="0" applyFont="1" applyFill="1" applyBorder="1" applyAlignment="1">
      <alignment horizontal="left" vertical="top" wrapText="1"/>
    </xf>
    <xf numFmtId="0" fontId="9" fillId="0" borderId="2" xfId="0" applyFont="1" applyBorder="1" applyAlignment="1">
      <alignment horizontal="center"/>
    </xf>
    <xf numFmtId="0" fontId="31" fillId="0" borderId="2" xfId="0" applyFont="1" applyBorder="1" applyAlignment="1">
      <alignment horizontal="center" vertical="center"/>
    </xf>
    <xf numFmtId="0" fontId="20" fillId="0" borderId="0" xfId="0" applyFont="1" applyFill="1" applyAlignment="1">
      <alignment horizontal="left" vertical="center" wrapText="1"/>
    </xf>
    <xf numFmtId="0" fontId="35" fillId="0" borderId="1" xfId="0" applyFont="1" applyBorder="1" applyAlignment="1">
      <alignment horizontal="center" wrapText="1"/>
    </xf>
    <xf numFmtId="0" fontId="35" fillId="0" borderId="0" xfId="0" applyFont="1" applyBorder="1" applyAlignment="1">
      <alignment horizontal="center" vertical="center" wrapText="1"/>
    </xf>
    <xf numFmtId="0" fontId="35" fillId="0" borderId="1" xfId="0" applyFont="1" applyBorder="1" applyAlignment="1">
      <alignment horizontal="center" vertical="center" wrapText="1"/>
    </xf>
    <xf numFmtId="0" fontId="24" fillId="0" borderId="0" xfId="0" applyFont="1" applyAlignment="1">
      <alignment horizontal="left" vertical="center"/>
    </xf>
    <xf numFmtId="0" fontId="25" fillId="0" borderId="0" xfId="0" applyFont="1" applyFill="1" applyAlignment="1">
      <alignment horizontal="center" vertical="center"/>
    </xf>
    <xf numFmtId="0" fontId="31" fillId="0" borderId="0" xfId="0" applyFont="1" applyBorder="1" applyAlignment="1">
      <alignment horizontal="right" vertical="center"/>
    </xf>
    <xf numFmtId="0" fontId="31" fillId="0" borderId="3" xfId="0" applyFont="1" applyBorder="1" applyAlignment="1">
      <alignment horizontal="right" vertical="center"/>
    </xf>
    <xf numFmtId="0" fontId="9" fillId="0" borderId="2" xfId="0" applyFont="1" applyBorder="1" applyAlignment="1">
      <alignment horizontal="center" vertical="center"/>
    </xf>
    <xf numFmtId="0" fontId="25" fillId="0" borderId="0" xfId="0" applyFont="1" applyAlignment="1">
      <alignment horizontal="center"/>
    </xf>
    <xf numFmtId="0" fontId="19" fillId="0" borderId="8" xfId="0" applyFont="1" applyBorder="1" applyAlignment="1">
      <alignment horizontal="center"/>
    </xf>
    <xf numFmtId="0" fontId="26" fillId="0" borderId="0" xfId="0" applyFont="1" applyAlignment="1">
      <alignment horizontal="center" vertical="center" wrapText="1"/>
    </xf>
    <xf numFmtId="0" fontId="20" fillId="0" borderId="0" xfId="0" applyFont="1" applyBorder="1" applyAlignment="1">
      <alignment horizontal="right"/>
    </xf>
    <xf numFmtId="0" fontId="19" fillId="0" borderId="8" xfId="0" applyFont="1" applyBorder="1" applyAlignment="1">
      <alignment horizontal="center" vertical="top"/>
    </xf>
    <xf numFmtId="0" fontId="19" fillId="0" borderId="0" xfId="0" applyFont="1" applyBorder="1" applyAlignment="1">
      <alignment horizontal="center"/>
    </xf>
    <xf numFmtId="0" fontId="20"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0" xfId="0" applyFont="1" applyFill="1" applyAlignment="1">
      <alignment horizontal="center" vertical="center"/>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0" xfId="0" applyFont="1" applyFill="1" applyAlignment="1">
      <alignment horizontal="left" vertical="center" wrapText="1"/>
    </xf>
    <xf numFmtId="0" fontId="4" fillId="0" borderId="0" xfId="1" applyFill="1" applyBorder="1" applyAlignment="1">
      <alignment horizontal="left" vertical="center" wrapText="1"/>
    </xf>
    <xf numFmtId="0" fontId="12" fillId="0" borderId="0" xfId="0" applyFont="1" applyFill="1" applyAlignment="1">
      <alignment horizontal="left" vertical="center" wrapText="1"/>
    </xf>
    <xf numFmtId="0" fontId="39" fillId="3" borderId="0" xfId="0" applyFont="1" applyFill="1" applyAlignment="1">
      <alignment horizontal="left" vertical="center" wrapText="1"/>
    </xf>
    <xf numFmtId="0" fontId="12" fillId="3" borderId="0" xfId="0" applyFont="1" applyFill="1" applyAlignment="1">
      <alignment horizontal="left" vertical="center" wrapText="1"/>
    </xf>
    <xf numFmtId="0" fontId="17" fillId="0" borderId="0" xfId="0" applyFont="1" applyFill="1" applyAlignment="1">
      <alignment horizontal="center" vertical="center"/>
    </xf>
    <xf numFmtId="0" fontId="27" fillId="0" borderId="2"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0" xfId="0" applyFont="1" applyFill="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9" fillId="0" borderId="0" xfId="0" applyFont="1" applyFill="1" applyAlignment="1">
      <alignment horizontal="center" vertical="center" wrapText="1"/>
    </xf>
    <xf numFmtId="0" fontId="39" fillId="3" borderId="0" xfId="0" applyFont="1" applyFill="1" applyAlignment="1">
      <alignment horizontal="left" vertical="top" wrapText="1"/>
    </xf>
    <xf numFmtId="0" fontId="4" fillId="0" borderId="0" xfId="1" applyFill="1" applyAlignment="1">
      <alignment horizontal="left" vertical="center" wrapText="1"/>
    </xf>
    <xf numFmtId="0" fontId="11" fillId="0" borderId="0" xfId="0" applyNumberFormat="1" applyFont="1" applyAlignment="1">
      <alignment horizontal="left" vertical="center" wrapText="1"/>
    </xf>
    <xf numFmtId="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2" fillId="0" borderId="8" xfId="0" applyFont="1" applyFill="1" applyBorder="1" applyAlignment="1">
      <alignment horizontal="center" vertical="center"/>
    </xf>
    <xf numFmtId="0" fontId="1" fillId="0" borderId="8" xfId="0" applyFont="1" applyFill="1" applyBorder="1" applyAlignment="1">
      <alignment horizontal="center"/>
    </xf>
    <xf numFmtId="0" fontId="43" fillId="0" borderId="0" xfId="0" applyFont="1" applyFill="1" applyAlignment="1">
      <alignment horizontal="left" vertical="center" wrapText="1"/>
    </xf>
    <xf numFmtId="4" fontId="5"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68BB~1/AppData/Local/Temp/&#1060;&#1054;&#1056;&#1052;&#1040;%20&#1055;&#1051;&#1040;&#1053;&#1040;%20&#1057;&#1040;&#1044;&#106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итул.лист"/>
      <sheetName val="Разд.1"/>
      <sheetName val="Раздел 1.1"/>
      <sheetName val="Раздел 1.2."/>
      <sheetName val="Раздел 1.3."/>
      <sheetName val="Разд.1.4 "/>
      <sheetName val="Разд.2"/>
    </sheetNames>
    <sheetDataSet>
      <sheetData sheetId="0" refreshError="1"/>
      <sheetData sheetId="1" refreshError="1"/>
      <sheetData sheetId="2" refreshError="1">
        <row r="6">
          <cell r="F6">
            <v>0</v>
          </cell>
        </row>
        <row r="64">
          <cell r="G64">
            <v>0</v>
          </cell>
          <cell r="H64">
            <v>0</v>
          </cell>
          <cell r="I64">
            <v>0</v>
          </cell>
          <cell r="J64">
            <v>0</v>
          </cell>
          <cell r="K64">
            <v>0</v>
          </cell>
          <cell r="L64">
            <v>0</v>
          </cell>
          <cell r="M64">
            <v>0</v>
          </cell>
          <cell r="N64">
            <v>0</v>
          </cell>
        </row>
      </sheetData>
      <sheetData sheetId="3" refreshError="1">
        <row r="5">
          <cell r="F5">
            <v>0</v>
          </cell>
        </row>
        <row r="64">
          <cell r="G64">
            <v>0</v>
          </cell>
        </row>
      </sheetData>
      <sheetData sheetId="4" refreshError="1">
        <row r="5">
          <cell r="F5">
            <v>0</v>
          </cell>
        </row>
        <row r="64">
          <cell r="G64">
            <v>0</v>
          </cell>
        </row>
      </sheetData>
      <sheetData sheetId="5" refreshError="1">
        <row r="5">
          <cell r="V5">
            <v>0</v>
          </cell>
        </row>
        <row r="63">
          <cell r="V63">
            <v>0</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consultantplus://offline/ref=C6A4D78669D02F5015F66DF49E9348C80A54B5E7A14F74C3C60CB5FEB64CC47F5C486DCC3DBFBC4ED3CEB4E35Fq9mAI" TargetMode="External"/><Relationship Id="rId3" Type="http://schemas.openxmlformats.org/officeDocument/2006/relationships/hyperlink" Target="consultantplus://offline/ref=C6A4D78669D02F5015F66DF49E9348C80A54B5E7A14F74C3C60CB5FEB64CC47F5C486DCC3DBFBC4ED3CEB4E35Fq9mAI" TargetMode="External"/><Relationship Id="rId7" Type="http://schemas.openxmlformats.org/officeDocument/2006/relationships/hyperlink" Target="consultantplus://offline/ref=C6A4D78669D02F5015F66DF49E9348C80A57B3E5A44A74C3C60CB5FEB64CC47F5C486DCC3DBFBC4ED3CEB4E35Fq9mAI" TargetMode="External"/><Relationship Id="rId2" Type="http://schemas.openxmlformats.org/officeDocument/2006/relationships/hyperlink" Target="consultantplus://offline/ref=C6A4D78669D02F5015F66DF49E9348C80A54B7E4A34F74C3C60CB5FEB64CC47F4E4835C23EB3A4458181F2B65391C71D73845FA0C648qAm7I" TargetMode="External"/><Relationship Id="rId1" Type="http://schemas.openxmlformats.org/officeDocument/2006/relationships/hyperlink" Target="consultantplus://offline/ref=C6A4D78669D02F5015F66DF49E9348C80A54B5E7A14F74C3C60CB5FEB64CC47F5C486DCC3DBFBC4ED3CEB4E35Fq9mAI" TargetMode="External"/><Relationship Id="rId6" Type="http://schemas.openxmlformats.org/officeDocument/2006/relationships/hyperlink" Target="consultantplus://offline/ref=C6A4D78669D02F5015F66DF49E9348C80A57B3E5A44A74C3C60CB5FEB64CC47F5C486DCC3DBFBC4ED3CEB4E35Fq9mAI" TargetMode="External"/><Relationship Id="rId5" Type="http://schemas.openxmlformats.org/officeDocument/2006/relationships/hyperlink" Target="consultantplus://offline/ref=C6A4D78669D02F5015F66DF49E9348C80A54B5E7A14F74C3C60CB5FEB64CC47F5C486DCC3DBFBC4ED3CEB4E35Fq9mAI" TargetMode="External"/><Relationship Id="rId10" Type="http://schemas.openxmlformats.org/officeDocument/2006/relationships/printerSettings" Target="../printerSettings/printerSettings7.bin"/><Relationship Id="rId4" Type="http://schemas.openxmlformats.org/officeDocument/2006/relationships/hyperlink" Target="consultantplus://offline/ref=C6A4D78669D02F5015F66DF49E9348C80A54B5E7A14F74C3C60CB5FEB64CC47F5C486DCC3DBFBC4ED3CEB4E35Fq9mAI" TargetMode="External"/><Relationship Id="rId9" Type="http://schemas.openxmlformats.org/officeDocument/2006/relationships/hyperlink" Target="http://internet.garant.ru/document/redirect/70353464/0" TargetMode="External"/></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W54"/>
  <sheetViews>
    <sheetView view="pageBreakPreview" zoomScale="50" zoomScaleNormal="40" zoomScaleSheetLayoutView="50" workbookViewId="0">
      <selection activeCell="A6" sqref="A6:C9"/>
    </sheetView>
  </sheetViews>
  <sheetFormatPr defaultRowHeight="14.4"/>
  <cols>
    <col min="1" max="1" width="60.5546875" style="1" customWidth="1"/>
    <col min="2" max="15" width="21.109375" style="1" customWidth="1"/>
    <col min="16" max="16" width="14.88671875" style="1" customWidth="1"/>
    <col min="17" max="17" width="20.44140625" style="1" customWidth="1"/>
    <col min="18" max="20" width="8.88671875" style="1"/>
    <col min="21" max="21" width="13.6640625" style="1" customWidth="1"/>
    <col min="22" max="22" width="14.88671875" customWidth="1"/>
    <col min="23" max="23" width="21.88671875" customWidth="1"/>
  </cols>
  <sheetData>
    <row r="1" spans="1:23" ht="54" customHeight="1">
      <c r="A1" s="74"/>
      <c r="B1" s="75"/>
      <c r="C1" s="35"/>
      <c r="V1" s="55"/>
      <c r="W1" s="56" t="s">
        <v>189</v>
      </c>
    </row>
    <row r="2" spans="1:23" ht="54" customHeight="1">
      <c r="A2" s="76"/>
      <c r="B2" s="76"/>
      <c r="C2" s="35"/>
      <c r="V2" s="55"/>
      <c r="W2" s="56"/>
    </row>
    <row r="3" spans="1:23" ht="42.75" customHeight="1">
      <c r="A3" s="279" t="s">
        <v>272</v>
      </c>
      <c r="B3" s="279"/>
      <c r="C3" s="279"/>
      <c r="D3" s="2"/>
      <c r="E3" s="2"/>
      <c r="F3" s="2"/>
      <c r="G3" s="2"/>
      <c r="J3" s="2"/>
      <c r="K3" s="2"/>
      <c r="L3" s="2"/>
      <c r="M3" s="2"/>
      <c r="N3" s="2"/>
      <c r="O3" s="2"/>
      <c r="P3" s="283" t="s">
        <v>208</v>
      </c>
      <c r="Q3" s="283"/>
      <c r="R3" s="283"/>
      <c r="S3" s="283"/>
      <c r="T3" s="283"/>
      <c r="U3" s="283"/>
      <c r="V3" s="283"/>
      <c r="W3" s="283"/>
    </row>
    <row r="4" spans="1:23" ht="18" customHeight="1">
      <c r="A4" s="151"/>
      <c r="B4" s="151"/>
      <c r="C4" s="151"/>
      <c r="D4" s="32"/>
      <c r="E4" s="32"/>
      <c r="F4" s="32"/>
      <c r="G4" s="32"/>
      <c r="H4" s="32"/>
      <c r="I4" s="32"/>
      <c r="J4" s="32"/>
      <c r="K4" s="32"/>
      <c r="L4" s="32"/>
      <c r="M4" s="32"/>
      <c r="N4" s="32"/>
      <c r="O4" s="32"/>
      <c r="P4" s="3"/>
      <c r="Q4" s="3"/>
      <c r="R4" s="3"/>
      <c r="S4" s="3"/>
      <c r="T4" s="3"/>
      <c r="U4" s="3"/>
      <c r="V4" s="3"/>
      <c r="W4" s="4"/>
    </row>
    <row r="5" spans="1:23" ht="26.25" customHeight="1">
      <c r="A5" s="151"/>
      <c r="B5" s="151"/>
      <c r="C5" s="151"/>
      <c r="D5" s="32"/>
      <c r="E5" s="32"/>
      <c r="F5" s="32"/>
      <c r="G5" s="32"/>
      <c r="H5" s="32"/>
      <c r="I5" s="32"/>
      <c r="J5" s="32"/>
      <c r="K5" s="32"/>
      <c r="L5" s="32"/>
      <c r="M5" s="32"/>
      <c r="N5" s="32"/>
      <c r="O5" s="32"/>
    </row>
    <row r="6" spans="1:23" ht="45.6" customHeight="1">
      <c r="A6" s="289"/>
      <c r="B6" s="289"/>
      <c r="C6" s="289"/>
      <c r="D6" s="32"/>
      <c r="E6" s="32"/>
      <c r="F6" s="32"/>
      <c r="G6" s="32"/>
      <c r="H6" s="32"/>
      <c r="I6" s="32"/>
      <c r="J6" s="32"/>
      <c r="K6" s="32"/>
      <c r="L6" s="32"/>
      <c r="M6" s="32"/>
      <c r="N6" s="32"/>
      <c r="O6" s="32"/>
      <c r="Q6" s="57" t="s">
        <v>296</v>
      </c>
      <c r="R6" s="58"/>
      <c r="S6" s="57"/>
      <c r="T6" s="59"/>
      <c r="U6" s="5"/>
      <c r="V6" s="5"/>
      <c r="W6" s="5"/>
    </row>
    <row r="7" spans="1:23" ht="36" customHeight="1">
      <c r="A7" s="289"/>
      <c r="B7" s="289"/>
      <c r="C7" s="289"/>
      <c r="D7" s="32"/>
      <c r="E7" s="32"/>
      <c r="F7" s="32"/>
      <c r="G7" s="32"/>
      <c r="H7" s="32"/>
      <c r="I7" s="32"/>
      <c r="J7" s="32"/>
      <c r="K7" s="32"/>
      <c r="L7" s="32"/>
      <c r="M7" s="32"/>
      <c r="N7" s="32"/>
      <c r="O7" s="32"/>
      <c r="P7" s="287" t="s">
        <v>200</v>
      </c>
      <c r="Q7" s="287"/>
      <c r="R7" s="287"/>
      <c r="S7" s="287"/>
      <c r="T7" s="287"/>
      <c r="U7" s="287"/>
      <c r="V7" s="287"/>
      <c r="W7" s="287"/>
    </row>
    <row r="8" spans="1:23" ht="13.95" customHeight="1">
      <c r="A8" s="289"/>
      <c r="B8" s="289"/>
      <c r="C8" s="289"/>
      <c r="P8" s="46"/>
      <c r="Q8" s="46"/>
      <c r="R8" s="46"/>
      <c r="S8" s="46"/>
      <c r="T8" s="46"/>
      <c r="U8" s="46"/>
      <c r="V8" s="47"/>
      <c r="W8" s="47"/>
    </row>
    <row r="9" spans="1:23" ht="39" customHeight="1">
      <c r="A9" s="289"/>
      <c r="B9" s="289"/>
      <c r="C9" s="289"/>
      <c r="D9" s="33"/>
      <c r="E9" s="33"/>
      <c r="F9" s="33"/>
      <c r="G9" s="33"/>
      <c r="H9" s="33"/>
      <c r="I9" s="33"/>
      <c r="J9" s="33"/>
      <c r="K9" s="33"/>
      <c r="L9" s="33"/>
      <c r="M9" s="33"/>
      <c r="N9" s="33"/>
      <c r="O9" s="33"/>
      <c r="P9" s="48"/>
      <c r="Q9" s="49"/>
      <c r="R9" s="50"/>
      <c r="S9" s="50"/>
      <c r="T9" s="50"/>
      <c r="U9" s="50"/>
      <c r="V9" s="50"/>
      <c r="W9" s="50"/>
    </row>
    <row r="10" spans="1:23" ht="33.75" customHeight="1">
      <c r="A10" s="156"/>
      <c r="B10" s="156"/>
      <c r="C10" s="156"/>
      <c r="D10" s="2"/>
      <c r="E10" s="2"/>
      <c r="F10" s="2"/>
      <c r="G10" s="2"/>
      <c r="H10" s="2"/>
      <c r="I10" s="2"/>
      <c r="J10" s="2"/>
      <c r="K10" s="2"/>
      <c r="L10" s="2"/>
      <c r="M10" s="2"/>
      <c r="N10" s="2"/>
      <c r="O10" s="2"/>
      <c r="P10" s="284" t="s">
        <v>202</v>
      </c>
      <c r="Q10" s="284"/>
      <c r="R10" s="284"/>
      <c r="S10" s="284"/>
      <c r="T10" s="284"/>
      <c r="U10" s="284"/>
      <c r="V10" s="284"/>
      <c r="W10" s="284"/>
    </row>
    <row r="11" spans="1:23" ht="27.75" customHeight="1">
      <c r="A11" s="157"/>
      <c r="B11" s="157"/>
      <c r="C11" s="157"/>
      <c r="D11" s="4"/>
      <c r="E11" s="4"/>
      <c r="F11" s="2"/>
      <c r="G11" s="2"/>
      <c r="H11" s="2"/>
      <c r="I11" s="2"/>
      <c r="J11" s="2"/>
      <c r="K11" s="2"/>
      <c r="L11" s="2"/>
      <c r="M11" s="2"/>
      <c r="N11" s="2"/>
      <c r="O11" s="2"/>
      <c r="P11" s="46"/>
      <c r="Q11" s="46"/>
      <c r="R11" s="51"/>
      <c r="S11" s="51"/>
      <c r="T11" s="52"/>
      <c r="U11" s="52"/>
      <c r="V11" s="52"/>
      <c r="W11" s="52"/>
    </row>
    <row r="12" spans="1:23" ht="47.25" customHeight="1">
      <c r="A12" s="150"/>
      <c r="B12" s="150"/>
      <c r="C12" s="150"/>
      <c r="D12" s="34"/>
      <c r="E12" s="34"/>
      <c r="F12" s="34"/>
      <c r="G12" s="34"/>
      <c r="H12" s="34"/>
      <c r="I12" s="34"/>
      <c r="J12" s="34"/>
      <c r="K12" s="34"/>
      <c r="L12" s="34"/>
      <c r="M12" s="34"/>
      <c r="N12" s="34"/>
      <c r="O12" s="34"/>
      <c r="P12" s="48"/>
      <c r="Q12" s="48"/>
      <c r="R12" s="48"/>
      <c r="S12" s="48"/>
      <c r="T12" s="48"/>
      <c r="U12" s="60"/>
      <c r="V12" s="53"/>
      <c r="W12" s="53"/>
    </row>
    <row r="13" spans="1:23" ht="28.2">
      <c r="A13" s="148" t="s">
        <v>273</v>
      </c>
      <c r="B13" s="46"/>
      <c r="C13" s="149"/>
      <c r="D13" s="2"/>
      <c r="E13" s="2"/>
      <c r="F13" s="2"/>
      <c r="G13" s="2"/>
      <c r="H13" s="2"/>
      <c r="I13" s="2"/>
      <c r="J13" s="2"/>
      <c r="K13" s="2"/>
      <c r="L13" s="2"/>
      <c r="M13" s="2"/>
      <c r="N13" s="2"/>
      <c r="O13" s="2"/>
      <c r="P13" s="46"/>
      <c r="Q13" s="52" t="s">
        <v>0</v>
      </c>
      <c r="R13" s="54"/>
      <c r="S13" s="46"/>
      <c r="T13" s="46"/>
      <c r="U13" s="288" t="s">
        <v>1</v>
      </c>
      <c r="V13" s="288"/>
      <c r="W13" s="288"/>
    </row>
    <row r="14" spans="1:23" ht="35.4">
      <c r="A14" s="286" t="s">
        <v>274</v>
      </c>
      <c r="B14" s="286"/>
      <c r="C14" s="286"/>
      <c r="D14" s="2"/>
      <c r="E14" s="2"/>
      <c r="F14" s="2"/>
      <c r="G14" s="2"/>
      <c r="H14" s="2"/>
      <c r="I14" s="2"/>
      <c r="J14" s="2"/>
      <c r="K14" s="2"/>
      <c r="L14" s="2"/>
      <c r="M14" s="2"/>
      <c r="N14" s="2"/>
      <c r="O14" s="2"/>
      <c r="P14" s="2"/>
      <c r="Q14" s="2"/>
      <c r="R14" s="2"/>
      <c r="S14" s="2"/>
      <c r="T14" s="2"/>
      <c r="U14" s="2"/>
      <c r="V14" s="2"/>
      <c r="W14" s="2"/>
    </row>
    <row r="15" spans="1:23" ht="46.2">
      <c r="A15" s="286"/>
      <c r="B15" s="286"/>
      <c r="C15" s="286"/>
      <c r="D15" s="2"/>
      <c r="E15" s="2"/>
      <c r="F15" s="2"/>
      <c r="G15" s="2"/>
      <c r="H15" s="2"/>
      <c r="I15" s="2"/>
      <c r="J15" s="2"/>
      <c r="K15" s="2"/>
      <c r="L15" s="2"/>
      <c r="M15" s="2"/>
      <c r="N15" s="2"/>
      <c r="O15" s="2"/>
      <c r="P15" s="78"/>
      <c r="Q15" s="78"/>
      <c r="R15" s="79"/>
      <c r="S15" s="80"/>
      <c r="T15" s="81"/>
      <c r="U15" s="82"/>
      <c r="V15" s="82"/>
      <c r="W15" s="83"/>
    </row>
    <row r="16" spans="1:23" ht="35.4">
      <c r="A16" s="286"/>
      <c r="B16" s="286"/>
      <c r="C16" s="286"/>
      <c r="D16" s="2"/>
      <c r="E16" s="2"/>
      <c r="F16" s="2"/>
      <c r="G16" s="2"/>
      <c r="H16" s="2"/>
      <c r="I16" s="2"/>
      <c r="J16" s="2"/>
      <c r="K16" s="2"/>
      <c r="L16" s="2"/>
      <c r="M16" s="2"/>
      <c r="N16" s="2"/>
      <c r="O16" s="2"/>
      <c r="P16" s="2"/>
      <c r="Q16" s="2"/>
      <c r="R16" s="2"/>
      <c r="S16" s="2"/>
      <c r="T16" s="2"/>
      <c r="U16" s="2"/>
      <c r="V16" s="2"/>
      <c r="W16" s="2"/>
    </row>
    <row r="17" spans="1:23" ht="18">
      <c r="A17" s="4"/>
      <c r="B17" s="4"/>
      <c r="C17" s="4"/>
      <c r="D17" s="2"/>
      <c r="E17" s="2"/>
      <c r="F17" s="2"/>
      <c r="G17" s="2"/>
      <c r="H17" s="2"/>
      <c r="I17" s="2"/>
      <c r="J17" s="2"/>
      <c r="K17" s="2"/>
      <c r="L17" s="2"/>
      <c r="M17" s="2"/>
      <c r="N17" s="2"/>
      <c r="O17" s="2"/>
      <c r="P17" s="2"/>
      <c r="Q17" s="2"/>
      <c r="R17" s="2"/>
      <c r="S17" s="2"/>
      <c r="T17" s="2"/>
      <c r="U17" s="2"/>
      <c r="V17" s="2"/>
      <c r="W17" s="2"/>
    </row>
    <row r="18" spans="1:23" ht="35.4">
      <c r="A18" s="286"/>
      <c r="B18" s="286"/>
      <c r="C18" s="286"/>
      <c r="D18" s="2"/>
      <c r="E18" s="2"/>
      <c r="F18" s="2"/>
      <c r="G18" s="2"/>
      <c r="H18" s="2"/>
      <c r="I18" s="2"/>
      <c r="J18" s="2"/>
      <c r="K18" s="2"/>
      <c r="L18" s="2"/>
      <c r="M18" s="2"/>
      <c r="N18" s="2"/>
      <c r="O18" s="2"/>
      <c r="P18" s="2"/>
      <c r="Q18" s="2"/>
      <c r="R18" s="2"/>
      <c r="S18" s="2"/>
      <c r="T18" s="2"/>
      <c r="U18" s="2"/>
      <c r="V18" s="2"/>
      <c r="W18" s="2"/>
    </row>
    <row r="19" spans="1:23" ht="18">
      <c r="A19" s="4"/>
      <c r="B19" s="4"/>
      <c r="C19" s="4"/>
      <c r="D19" s="2"/>
      <c r="E19" s="2"/>
      <c r="F19" s="2"/>
      <c r="G19" s="2"/>
      <c r="H19" s="2"/>
      <c r="I19" s="2"/>
      <c r="J19" s="2"/>
      <c r="K19" s="2"/>
      <c r="L19" s="2"/>
      <c r="M19" s="2"/>
      <c r="N19" s="2"/>
      <c r="O19" s="2"/>
      <c r="P19" s="2"/>
      <c r="Q19" s="2"/>
      <c r="R19" s="2"/>
      <c r="S19" s="2"/>
      <c r="T19" s="2"/>
      <c r="U19" s="2"/>
      <c r="V19" s="2"/>
      <c r="W19" s="2"/>
    </row>
    <row r="20" spans="1:23" ht="18">
      <c r="A20" s="4"/>
      <c r="B20" s="4"/>
      <c r="C20" s="4"/>
      <c r="D20" s="2"/>
      <c r="E20" s="2"/>
      <c r="F20" s="2"/>
      <c r="G20" s="2"/>
      <c r="H20" s="2"/>
      <c r="I20" s="2"/>
      <c r="J20" s="2"/>
      <c r="K20" s="2"/>
      <c r="L20" s="2"/>
      <c r="M20" s="2"/>
      <c r="N20" s="2"/>
      <c r="O20" s="2"/>
      <c r="P20" s="2"/>
      <c r="Q20" s="2"/>
      <c r="R20" s="2"/>
      <c r="S20" s="2"/>
      <c r="T20" s="2"/>
      <c r="U20" s="2"/>
      <c r="V20" s="2"/>
      <c r="W20" s="2"/>
    </row>
    <row r="21" spans="1:23" ht="18">
      <c r="A21" s="2"/>
      <c r="B21" s="2"/>
      <c r="C21" s="2"/>
      <c r="D21" s="2"/>
      <c r="E21" s="2"/>
      <c r="F21" s="2"/>
      <c r="G21" s="2"/>
      <c r="H21" s="2"/>
      <c r="I21" s="2"/>
      <c r="J21" s="2"/>
      <c r="K21" s="2"/>
      <c r="L21" s="2"/>
      <c r="M21" s="2"/>
      <c r="N21" s="2"/>
      <c r="O21" s="2"/>
      <c r="P21" s="2"/>
      <c r="Q21" s="2"/>
      <c r="R21" s="2"/>
      <c r="S21" s="2"/>
      <c r="T21" s="2"/>
      <c r="U21" s="2"/>
      <c r="V21" s="2"/>
      <c r="W21" s="2"/>
    </row>
    <row r="22" spans="1:23" ht="18">
      <c r="A22" s="2"/>
      <c r="B22" s="2"/>
      <c r="C22" s="2"/>
      <c r="D22" s="2"/>
      <c r="E22" s="2"/>
      <c r="F22" s="2"/>
      <c r="G22" s="2"/>
      <c r="H22" s="2"/>
      <c r="I22" s="2"/>
      <c r="J22" s="2"/>
      <c r="K22" s="2"/>
      <c r="L22" s="2"/>
      <c r="M22" s="2"/>
      <c r="N22" s="2"/>
      <c r="O22" s="2"/>
      <c r="P22" s="2"/>
      <c r="Q22" s="2"/>
      <c r="R22" s="2"/>
      <c r="S22" s="2"/>
      <c r="T22" s="2"/>
      <c r="U22" s="2"/>
      <c r="V22" s="2"/>
      <c r="W22" s="2"/>
    </row>
    <row r="23" spans="1:23" ht="18">
      <c r="A23" s="2"/>
      <c r="B23" s="2"/>
      <c r="C23" s="2"/>
      <c r="D23" s="2"/>
      <c r="E23" s="2"/>
      <c r="F23" s="2"/>
      <c r="G23" s="2"/>
      <c r="H23" s="2"/>
      <c r="I23" s="2"/>
      <c r="J23" s="2"/>
      <c r="K23" s="2"/>
      <c r="L23" s="2"/>
      <c r="M23" s="2"/>
      <c r="N23" s="2"/>
      <c r="O23" s="2"/>
      <c r="P23" s="2"/>
      <c r="Q23" s="2"/>
      <c r="R23" s="2"/>
      <c r="S23" s="2"/>
      <c r="T23" s="2"/>
      <c r="U23" s="2"/>
      <c r="V23" s="2"/>
      <c r="W23" s="2"/>
    </row>
    <row r="24" spans="1:23" ht="18">
      <c r="A24" s="2"/>
      <c r="B24" s="2"/>
      <c r="C24" s="2"/>
      <c r="D24" s="2"/>
      <c r="E24" s="2"/>
      <c r="F24" s="2"/>
      <c r="G24" s="2"/>
      <c r="H24" s="2"/>
      <c r="I24" s="2"/>
      <c r="J24" s="2"/>
      <c r="K24" s="2"/>
      <c r="L24" s="2"/>
      <c r="M24" s="2"/>
      <c r="N24" s="2"/>
      <c r="O24" s="2"/>
      <c r="P24" s="2"/>
      <c r="Q24" s="2"/>
      <c r="R24" s="2"/>
      <c r="S24" s="2"/>
      <c r="T24" s="2"/>
      <c r="U24" s="2"/>
      <c r="V24" s="2"/>
      <c r="W24" s="2"/>
    </row>
    <row r="25" spans="1:23" ht="18">
      <c r="A25" s="2"/>
      <c r="B25" s="2"/>
      <c r="C25" s="2"/>
      <c r="D25" s="2"/>
      <c r="E25" s="2"/>
      <c r="F25" s="2"/>
      <c r="G25" s="2"/>
      <c r="H25" s="2"/>
      <c r="I25" s="2"/>
      <c r="J25" s="2"/>
      <c r="K25" s="2"/>
      <c r="L25" s="2"/>
      <c r="M25" s="2"/>
      <c r="N25" s="2"/>
      <c r="O25" s="2"/>
      <c r="P25" s="2"/>
      <c r="Q25" s="2"/>
      <c r="R25" s="2"/>
      <c r="S25" s="2"/>
      <c r="T25" s="2"/>
      <c r="U25" s="2"/>
      <c r="V25" s="2"/>
      <c r="W25" s="2"/>
    </row>
    <row r="26" spans="1:23" ht="18">
      <c r="A26" s="2"/>
      <c r="B26" s="2"/>
      <c r="C26" s="2"/>
      <c r="D26" s="2"/>
      <c r="E26" s="2"/>
      <c r="F26" s="2"/>
      <c r="G26" s="2"/>
      <c r="H26" s="2"/>
      <c r="I26" s="2"/>
      <c r="J26" s="2"/>
      <c r="K26" s="2"/>
      <c r="L26" s="2"/>
      <c r="M26" s="2"/>
      <c r="N26" s="2"/>
      <c r="O26" s="2"/>
      <c r="P26" s="2"/>
      <c r="Q26" s="2"/>
      <c r="R26" s="2"/>
      <c r="S26" s="2"/>
      <c r="T26" s="2"/>
      <c r="U26" s="2"/>
      <c r="V26" s="2"/>
      <c r="W26" s="2"/>
    </row>
    <row r="27" spans="1:23" ht="18">
      <c r="A27" s="2"/>
      <c r="B27" s="2"/>
      <c r="C27" s="2"/>
      <c r="D27" s="2"/>
      <c r="E27" s="2"/>
      <c r="F27" s="2"/>
      <c r="G27" s="2"/>
      <c r="H27" s="2"/>
      <c r="I27" s="2"/>
      <c r="J27" s="2"/>
      <c r="K27" s="2"/>
      <c r="L27" s="2"/>
      <c r="M27" s="2"/>
      <c r="N27" s="2"/>
      <c r="O27" s="2"/>
      <c r="P27" s="2"/>
      <c r="Q27" s="2"/>
      <c r="R27" s="2"/>
      <c r="S27" s="2"/>
      <c r="T27" s="2"/>
      <c r="U27" s="2"/>
      <c r="V27" s="2"/>
      <c r="W27" s="2"/>
    </row>
    <row r="28" spans="1:23" ht="18.75" customHeight="1">
      <c r="A28" s="285" t="s">
        <v>275</v>
      </c>
      <c r="B28" s="285"/>
      <c r="C28" s="285"/>
      <c r="D28" s="285"/>
      <c r="E28" s="285"/>
      <c r="F28" s="285"/>
      <c r="G28" s="285"/>
      <c r="H28" s="285"/>
      <c r="I28" s="285"/>
      <c r="J28" s="285"/>
      <c r="K28" s="285"/>
      <c r="L28" s="285"/>
      <c r="M28" s="285"/>
      <c r="N28" s="285"/>
      <c r="O28" s="285"/>
      <c r="P28" s="285"/>
      <c r="Q28" s="285"/>
      <c r="R28" s="285"/>
      <c r="S28" s="285"/>
      <c r="T28" s="285"/>
      <c r="U28" s="285"/>
      <c r="V28" s="285"/>
      <c r="W28" s="285"/>
    </row>
    <row r="29" spans="1:23" ht="18.75" customHeight="1">
      <c r="A29" s="285"/>
      <c r="B29" s="285"/>
      <c r="C29" s="285"/>
      <c r="D29" s="285"/>
      <c r="E29" s="285"/>
      <c r="F29" s="285"/>
      <c r="G29" s="285"/>
      <c r="H29" s="285"/>
      <c r="I29" s="285"/>
      <c r="J29" s="285"/>
      <c r="K29" s="285"/>
      <c r="L29" s="285"/>
      <c r="M29" s="285"/>
      <c r="N29" s="285"/>
      <c r="O29" s="285"/>
      <c r="P29" s="285"/>
      <c r="Q29" s="285"/>
      <c r="R29" s="285"/>
      <c r="S29" s="285"/>
      <c r="T29" s="285"/>
      <c r="U29" s="285"/>
      <c r="V29" s="285"/>
      <c r="W29" s="285"/>
    </row>
    <row r="30" spans="1:23" ht="18.75" customHeight="1">
      <c r="A30" s="285"/>
      <c r="B30" s="285"/>
      <c r="C30" s="285"/>
      <c r="D30" s="285"/>
      <c r="E30" s="285"/>
      <c r="F30" s="285"/>
      <c r="G30" s="285"/>
      <c r="H30" s="285"/>
      <c r="I30" s="285"/>
      <c r="J30" s="285"/>
      <c r="K30" s="285"/>
      <c r="L30" s="285"/>
      <c r="M30" s="285"/>
      <c r="N30" s="285"/>
      <c r="O30" s="285"/>
      <c r="P30" s="285"/>
      <c r="Q30" s="285"/>
      <c r="R30" s="285"/>
      <c r="S30" s="285"/>
      <c r="T30" s="285"/>
      <c r="U30" s="285"/>
      <c r="V30" s="285"/>
      <c r="W30" s="285"/>
    </row>
    <row r="31" spans="1:23" ht="18.75" customHeight="1">
      <c r="A31" s="285"/>
      <c r="B31" s="285"/>
      <c r="C31" s="285"/>
      <c r="D31" s="285"/>
      <c r="E31" s="285"/>
      <c r="F31" s="285"/>
      <c r="G31" s="285"/>
      <c r="H31" s="285"/>
      <c r="I31" s="285"/>
      <c r="J31" s="285"/>
      <c r="K31" s="285"/>
      <c r="L31" s="285"/>
      <c r="M31" s="285"/>
      <c r="N31" s="285"/>
      <c r="O31" s="285"/>
      <c r="P31" s="285"/>
      <c r="Q31" s="285"/>
      <c r="R31" s="285"/>
      <c r="S31" s="285"/>
      <c r="T31" s="285"/>
      <c r="U31" s="285"/>
      <c r="V31" s="285"/>
      <c r="W31" s="285"/>
    </row>
    <row r="32" spans="1:23" ht="154.5" customHeight="1">
      <c r="A32" s="285"/>
      <c r="B32" s="285"/>
      <c r="C32" s="285"/>
      <c r="D32" s="285"/>
      <c r="E32" s="285"/>
      <c r="F32" s="285"/>
      <c r="G32" s="285"/>
      <c r="H32" s="285"/>
      <c r="I32" s="285"/>
      <c r="J32" s="285"/>
      <c r="K32" s="285"/>
      <c r="L32" s="285"/>
      <c r="M32" s="285"/>
      <c r="N32" s="285"/>
      <c r="O32" s="285"/>
      <c r="P32" s="285"/>
      <c r="Q32" s="285"/>
      <c r="R32" s="285"/>
      <c r="S32" s="285"/>
      <c r="T32" s="285"/>
      <c r="U32" s="285"/>
      <c r="V32" s="285"/>
      <c r="W32" s="285"/>
    </row>
    <row r="33" spans="1:23" ht="50.4" customHeight="1">
      <c r="A33" s="11"/>
      <c r="B33" s="11"/>
      <c r="C33" s="11"/>
      <c r="D33" s="11"/>
      <c r="E33" s="11"/>
      <c r="F33" s="11"/>
      <c r="G33" s="11"/>
      <c r="H33" s="11"/>
      <c r="I33" s="11"/>
      <c r="J33" s="11"/>
      <c r="K33" s="11"/>
      <c r="L33" s="11"/>
      <c r="M33" s="11"/>
      <c r="N33" s="11"/>
      <c r="O33" s="11"/>
      <c r="P33" s="11"/>
      <c r="Q33" s="11"/>
      <c r="R33" s="11"/>
      <c r="S33" s="11"/>
      <c r="T33" s="11"/>
      <c r="U33" s="11"/>
      <c r="V33" s="11"/>
      <c r="W33" s="11"/>
    </row>
    <row r="34" spans="1:23" ht="50.4" customHeight="1">
      <c r="B34" s="77"/>
      <c r="C34" s="77"/>
      <c r="D34" s="77"/>
      <c r="E34" s="77"/>
      <c r="F34" s="77"/>
      <c r="G34" s="189" t="s">
        <v>287</v>
      </c>
      <c r="H34" s="190"/>
      <c r="I34" s="190"/>
      <c r="J34" s="191"/>
      <c r="K34" s="191"/>
      <c r="L34" s="77"/>
      <c r="M34" s="77"/>
      <c r="N34" s="77"/>
      <c r="O34" s="77"/>
      <c r="P34" s="77"/>
      <c r="Q34" s="77"/>
      <c r="R34" s="77"/>
      <c r="S34" s="77"/>
      <c r="T34" s="77"/>
      <c r="U34" s="77"/>
      <c r="V34" s="77"/>
      <c r="W34" s="77"/>
    </row>
    <row r="35" spans="1:23" ht="50.4" customHeight="1">
      <c r="A35" s="38"/>
      <c r="B35" s="38"/>
      <c r="C35" s="38"/>
      <c r="D35" s="38"/>
      <c r="E35" s="38"/>
      <c r="F35" s="38"/>
      <c r="G35" s="38"/>
      <c r="H35" s="38"/>
      <c r="I35" s="38"/>
      <c r="J35" s="38"/>
      <c r="K35" s="38"/>
      <c r="L35" s="38"/>
      <c r="M35" s="38"/>
      <c r="N35" s="38"/>
      <c r="O35" s="38"/>
      <c r="P35" s="38"/>
      <c r="Q35" s="38"/>
      <c r="R35" s="38"/>
      <c r="S35" s="38"/>
      <c r="T35" s="38"/>
      <c r="U35" s="38"/>
      <c r="V35" s="38"/>
      <c r="W35" s="38"/>
    </row>
    <row r="36" spans="1:23" ht="50.4" customHeight="1">
      <c r="A36" s="38"/>
      <c r="B36" s="38"/>
      <c r="C36" s="38"/>
      <c r="D36" s="38"/>
      <c r="E36" s="38"/>
      <c r="F36" s="38"/>
      <c r="G36" s="38"/>
      <c r="H36" s="38"/>
      <c r="I36" s="38"/>
      <c r="J36" s="38"/>
      <c r="K36" s="38"/>
      <c r="L36" s="38"/>
      <c r="M36" s="38"/>
      <c r="N36" s="38"/>
      <c r="O36" s="38"/>
      <c r="P36" s="38"/>
      <c r="Q36" s="38"/>
      <c r="R36" s="38"/>
      <c r="S36" s="38"/>
      <c r="T36" s="38"/>
      <c r="U36" s="38"/>
      <c r="V36" s="38"/>
      <c r="W36" s="38"/>
    </row>
    <row r="37" spans="1:23" ht="50.4" customHeight="1">
      <c r="A37" s="38"/>
      <c r="B37" s="38"/>
      <c r="C37" s="38"/>
      <c r="D37" s="38"/>
      <c r="E37" s="38"/>
      <c r="F37" s="38"/>
      <c r="G37" s="38"/>
      <c r="H37" s="38"/>
      <c r="I37" s="38"/>
      <c r="J37" s="38"/>
      <c r="K37" s="38"/>
      <c r="L37" s="38"/>
      <c r="M37" s="38"/>
      <c r="N37" s="38"/>
      <c r="O37" s="38"/>
      <c r="P37" s="38"/>
      <c r="Q37" s="38"/>
      <c r="R37" s="38"/>
      <c r="S37" s="38"/>
      <c r="T37" s="38"/>
      <c r="U37" s="38"/>
      <c r="V37" s="38"/>
      <c r="W37" s="38"/>
    </row>
    <row r="38" spans="1:23" ht="18">
      <c r="A38" s="2"/>
      <c r="B38" s="2"/>
      <c r="C38" s="2"/>
      <c r="D38" s="2"/>
      <c r="E38" s="2"/>
      <c r="F38" s="2"/>
      <c r="G38" s="2"/>
      <c r="H38" s="2"/>
      <c r="I38" s="2"/>
      <c r="J38" s="2"/>
      <c r="K38" s="2"/>
      <c r="L38" s="2"/>
      <c r="M38" s="2"/>
      <c r="N38" s="2"/>
      <c r="O38" s="2"/>
      <c r="P38" s="2"/>
      <c r="Q38" s="2"/>
      <c r="R38" s="2"/>
      <c r="S38" s="2"/>
      <c r="T38" s="2"/>
      <c r="U38" s="2"/>
      <c r="V38" s="2"/>
      <c r="W38" s="2"/>
    </row>
    <row r="39" spans="1:23" ht="45" customHeight="1">
      <c r="T39" s="282" t="s">
        <v>3</v>
      </c>
      <c r="U39" s="282"/>
      <c r="V39" s="282"/>
      <c r="W39" s="282"/>
    </row>
    <row r="40" spans="1:23" ht="63" customHeight="1">
      <c r="A40" s="2"/>
      <c r="B40" s="2"/>
      <c r="C40" s="2"/>
      <c r="D40" s="2"/>
      <c r="E40" s="2"/>
      <c r="F40" s="2"/>
      <c r="G40" s="2"/>
      <c r="H40" s="2"/>
      <c r="I40" s="2"/>
      <c r="J40" s="2"/>
      <c r="K40" s="2"/>
      <c r="L40" s="2"/>
      <c r="M40" s="2"/>
      <c r="N40" s="2"/>
      <c r="O40" s="2"/>
      <c r="P40" s="63"/>
      <c r="Q40" s="280" t="s">
        <v>4</v>
      </c>
      <c r="R40" s="280"/>
      <c r="S40" s="281"/>
      <c r="T40" s="272"/>
      <c r="U40" s="272"/>
      <c r="V40" s="272"/>
      <c r="W40" s="272"/>
    </row>
    <row r="41" spans="1:23" ht="57" customHeight="1">
      <c r="A41" s="274" t="s">
        <v>193</v>
      </c>
      <c r="B41" s="274"/>
      <c r="C41" s="274"/>
      <c r="D41" s="274"/>
      <c r="E41" s="276"/>
      <c r="F41" s="276"/>
      <c r="G41" s="276"/>
      <c r="H41" s="276"/>
      <c r="I41" s="276"/>
      <c r="J41" s="276"/>
      <c r="K41" s="276"/>
      <c r="L41" s="276"/>
      <c r="M41" s="276"/>
      <c r="N41" s="276"/>
      <c r="O41" s="276"/>
      <c r="P41" s="280" t="s">
        <v>5</v>
      </c>
      <c r="Q41" s="280"/>
      <c r="R41" s="280"/>
      <c r="S41" s="281"/>
      <c r="T41" s="272"/>
      <c r="U41" s="272"/>
      <c r="V41" s="272"/>
      <c r="W41" s="272"/>
    </row>
    <row r="42" spans="1:23" ht="66.75" customHeight="1">
      <c r="A42" s="274"/>
      <c r="B42" s="274"/>
      <c r="C42" s="274"/>
      <c r="D42" s="274"/>
      <c r="E42" s="277"/>
      <c r="F42" s="277"/>
      <c r="G42" s="277"/>
      <c r="H42" s="277"/>
      <c r="I42" s="277"/>
      <c r="J42" s="277"/>
      <c r="K42" s="277"/>
      <c r="L42" s="277"/>
      <c r="M42" s="277"/>
      <c r="N42" s="277"/>
      <c r="O42" s="277"/>
      <c r="P42" s="64"/>
      <c r="Q42" s="280" t="s">
        <v>6</v>
      </c>
      <c r="R42" s="280"/>
      <c r="S42" s="281"/>
      <c r="T42" s="272"/>
      <c r="U42" s="272"/>
      <c r="V42" s="272"/>
      <c r="W42" s="272"/>
    </row>
    <row r="43" spans="1:23" ht="30" customHeight="1">
      <c r="A43" s="36"/>
      <c r="B43" s="37"/>
      <c r="C43" s="37"/>
      <c r="D43" s="37"/>
      <c r="E43" s="67"/>
      <c r="F43" s="67"/>
      <c r="G43" s="67"/>
      <c r="H43" s="67"/>
      <c r="I43" s="67"/>
      <c r="J43" s="67"/>
      <c r="K43" s="67"/>
      <c r="L43" s="67"/>
      <c r="M43" s="67"/>
      <c r="N43" s="67"/>
      <c r="O43" s="67"/>
      <c r="P43" s="280" t="s">
        <v>5</v>
      </c>
      <c r="Q43" s="280"/>
      <c r="R43" s="280"/>
      <c r="S43" s="281"/>
      <c r="T43" s="272"/>
      <c r="U43" s="272"/>
      <c r="V43" s="272"/>
      <c r="W43" s="272"/>
    </row>
    <row r="44" spans="1:23" ht="121.95" customHeight="1">
      <c r="A44" s="274" t="s">
        <v>190</v>
      </c>
      <c r="B44" s="274"/>
      <c r="C44" s="274"/>
      <c r="D44" s="274"/>
      <c r="E44" s="275"/>
      <c r="F44" s="275"/>
      <c r="G44" s="275"/>
      <c r="H44" s="275"/>
      <c r="I44" s="275"/>
      <c r="J44" s="275"/>
      <c r="K44" s="275"/>
      <c r="L44" s="275"/>
      <c r="M44" s="275"/>
      <c r="N44" s="275"/>
      <c r="O44" s="275"/>
      <c r="P44" s="68"/>
      <c r="Q44" s="280" t="s">
        <v>9</v>
      </c>
      <c r="R44" s="280"/>
      <c r="S44" s="281"/>
      <c r="T44" s="273"/>
      <c r="U44" s="273"/>
      <c r="V44" s="273"/>
      <c r="W44" s="273"/>
    </row>
    <row r="45" spans="1:23" ht="54.75" customHeight="1">
      <c r="A45" s="37"/>
      <c r="B45" s="37"/>
      <c r="C45" s="37"/>
      <c r="D45" s="37"/>
      <c r="P45" s="63"/>
      <c r="Q45" s="280" t="s">
        <v>7</v>
      </c>
      <c r="R45" s="280"/>
      <c r="S45" s="281"/>
      <c r="T45" s="273"/>
      <c r="U45" s="273"/>
      <c r="V45" s="273"/>
      <c r="W45" s="273"/>
    </row>
    <row r="46" spans="1:23" ht="69" customHeight="1">
      <c r="A46" s="278" t="s">
        <v>2</v>
      </c>
      <c r="B46" s="278"/>
      <c r="C46" s="278"/>
      <c r="D46" s="278"/>
      <c r="E46" s="2"/>
      <c r="F46" s="2"/>
      <c r="G46" s="2"/>
      <c r="H46" s="2"/>
      <c r="I46" s="2"/>
      <c r="J46" s="2"/>
      <c r="K46" s="2"/>
      <c r="L46" s="2"/>
      <c r="M46" s="2"/>
      <c r="N46" s="2"/>
      <c r="O46" s="2"/>
      <c r="P46" s="63"/>
      <c r="Q46" s="280" t="s">
        <v>8</v>
      </c>
      <c r="R46" s="280"/>
      <c r="S46" s="281"/>
      <c r="T46" s="273">
        <v>383</v>
      </c>
      <c r="U46" s="273"/>
      <c r="V46" s="273"/>
      <c r="W46" s="273"/>
    </row>
    <row r="47" spans="1:23" ht="57.75" customHeight="1">
      <c r="B47" s="2"/>
      <c r="C47" s="2"/>
      <c r="D47" s="2"/>
      <c r="E47" s="2"/>
      <c r="F47" s="2"/>
      <c r="G47" s="2"/>
      <c r="H47" s="2"/>
      <c r="I47" s="2"/>
      <c r="J47" s="2"/>
      <c r="K47" s="2"/>
      <c r="L47" s="2"/>
      <c r="M47" s="2"/>
      <c r="N47" s="2"/>
      <c r="O47" s="2"/>
      <c r="P47" s="2"/>
      <c r="Q47" s="2"/>
      <c r="R47" s="2"/>
      <c r="S47" s="2"/>
      <c r="T47" s="2"/>
      <c r="U47" s="2"/>
      <c r="V47" s="2"/>
      <c r="W47" s="2"/>
    </row>
    <row r="54" spans="8:8">
      <c r="H54" s="1" t="s">
        <v>207</v>
      </c>
    </row>
  </sheetData>
  <mergeCells count="31">
    <mergeCell ref="A18:C18"/>
    <mergeCell ref="P7:W7"/>
    <mergeCell ref="U13:W13"/>
    <mergeCell ref="A16:C16"/>
    <mergeCell ref="A6:C9"/>
    <mergeCell ref="A14:C14"/>
    <mergeCell ref="A15:C15"/>
    <mergeCell ref="A46:D46"/>
    <mergeCell ref="A3:C3"/>
    <mergeCell ref="T45:W45"/>
    <mergeCell ref="T46:W46"/>
    <mergeCell ref="Q40:S40"/>
    <mergeCell ref="Q42:S42"/>
    <mergeCell ref="Q44:S44"/>
    <mergeCell ref="Q45:S45"/>
    <mergeCell ref="Q46:S46"/>
    <mergeCell ref="P41:S41"/>
    <mergeCell ref="P43:S43"/>
    <mergeCell ref="T39:W39"/>
    <mergeCell ref="T40:W40"/>
    <mergeCell ref="P3:W3"/>
    <mergeCell ref="P10:W10"/>
    <mergeCell ref="A28:W32"/>
    <mergeCell ref="T43:W43"/>
    <mergeCell ref="T44:W44"/>
    <mergeCell ref="A41:D42"/>
    <mergeCell ref="A44:D44"/>
    <mergeCell ref="E44:O44"/>
    <mergeCell ref="E41:O42"/>
    <mergeCell ref="T41:W41"/>
    <mergeCell ref="T42:W42"/>
  </mergeCells>
  <pageMargins left="0.48" right="0.2" top="0.48" bottom="0.56000000000000005" header="0.31496062992125984" footer="0.31496062992125984"/>
  <pageSetup paperSize="9" scale="27" orientation="landscape"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T93"/>
  <sheetViews>
    <sheetView view="pageBreakPreview" topLeftCell="A13" zoomScale="120" zoomScaleNormal="90" zoomScaleSheetLayoutView="120" workbookViewId="0">
      <selection activeCell="B12" sqref="B12"/>
    </sheetView>
  </sheetViews>
  <sheetFormatPr defaultColWidth="9.109375" defaultRowHeight="14.4"/>
  <cols>
    <col min="1" max="1" width="1.6640625" style="13" customWidth="1"/>
    <col min="2" max="2" width="72.33203125" style="23" customWidth="1"/>
    <col min="3" max="3" width="8.88671875" style="24"/>
    <col min="4" max="4" width="15" style="25" customWidth="1"/>
    <col min="5" max="5" width="14.88671875" style="26" customWidth="1"/>
    <col min="6" max="6" width="17" style="26" hidden="1" customWidth="1"/>
    <col min="7" max="7" width="17" style="26" customWidth="1"/>
    <col min="8" max="8" width="14.44140625" style="26" customWidth="1"/>
    <col min="9" max="9" width="13.6640625" style="26" customWidth="1"/>
    <col min="10" max="10" width="17" style="26" customWidth="1"/>
    <col min="11" max="11" width="17.109375" style="26" hidden="1" customWidth="1"/>
    <col min="12" max="12" width="14.5546875" style="26" hidden="1" customWidth="1"/>
    <col min="13" max="13" width="14.6640625" style="26" hidden="1" customWidth="1"/>
    <col min="14" max="15" width="19.109375" style="26" hidden="1" customWidth="1"/>
    <col min="16" max="16" width="14.6640625" style="26" hidden="1" customWidth="1"/>
    <col min="17" max="17" width="11.109375" style="26" hidden="1" customWidth="1"/>
    <col min="18" max="18" width="23.44140625" style="26" hidden="1" customWidth="1"/>
    <col min="19" max="19" width="13.88671875" style="26" hidden="1" customWidth="1"/>
    <col min="20" max="20" width="12" style="26" hidden="1" customWidth="1"/>
    <col min="21" max="21" width="12.44140625" style="26" hidden="1" customWidth="1"/>
    <col min="22" max="24" width="14.6640625" style="26" hidden="1" customWidth="1"/>
    <col min="25" max="25" width="10.33203125" style="26" hidden="1" customWidth="1"/>
    <col min="26" max="27" width="14.6640625" style="26" hidden="1" customWidth="1"/>
    <col min="28" max="28" width="24.109375" style="13" hidden="1" customWidth="1"/>
    <col min="29" max="46" width="0" style="13" hidden="1" customWidth="1"/>
    <col min="47" max="16384" width="9.109375" style="13"/>
  </cols>
  <sheetData>
    <row r="1" spans="2:46" ht="31.95" customHeight="1" thickBot="1">
      <c r="B1" s="291" t="s">
        <v>201</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row>
    <row r="2" spans="2:46" s="15" customFormat="1" ht="25.95" customHeight="1">
      <c r="B2" s="292" t="s">
        <v>10</v>
      </c>
      <c r="C2" s="294" t="s">
        <v>11</v>
      </c>
      <c r="D2" s="292" t="s">
        <v>12</v>
      </c>
      <c r="E2" s="296" t="s">
        <v>206</v>
      </c>
      <c r="F2" s="298"/>
      <c r="G2" s="303" t="s">
        <v>16</v>
      </c>
      <c r="H2" s="304"/>
      <c r="I2" s="304"/>
      <c r="J2" s="305"/>
      <c r="K2" s="300" t="s">
        <v>161</v>
      </c>
      <c r="L2" s="301" t="s">
        <v>163</v>
      </c>
      <c r="M2" s="301"/>
      <c r="N2" s="301"/>
      <c r="O2" s="301"/>
      <c r="P2" s="301"/>
      <c r="Q2" s="302" t="s">
        <v>164</v>
      </c>
      <c r="R2" s="301" t="s">
        <v>196</v>
      </c>
      <c r="S2" s="301"/>
      <c r="T2" s="301"/>
      <c r="U2" s="301"/>
      <c r="V2" s="301"/>
      <c r="W2" s="301"/>
      <c r="X2" s="301"/>
      <c r="Y2" s="301"/>
      <c r="Z2" s="14"/>
      <c r="AA2" s="14"/>
      <c r="AB2" s="290" t="s">
        <v>161</v>
      </c>
      <c r="AC2" s="290" t="s">
        <v>162</v>
      </c>
      <c r="AD2" s="290" t="s">
        <v>163</v>
      </c>
      <c r="AE2" s="290"/>
      <c r="AF2" s="290"/>
      <c r="AG2" s="290"/>
      <c r="AH2" s="290"/>
      <c r="AI2" s="290" t="s">
        <v>164</v>
      </c>
      <c r="AJ2" s="306" t="s">
        <v>165</v>
      </c>
      <c r="AK2" s="307" t="s">
        <v>166</v>
      </c>
      <c r="AL2" s="290"/>
      <c r="AM2" s="290"/>
      <c r="AN2" s="290"/>
      <c r="AO2" s="290"/>
      <c r="AP2" s="290"/>
      <c r="AQ2" s="290"/>
      <c r="AR2" s="290"/>
      <c r="AS2" s="290"/>
      <c r="AT2" s="290"/>
    </row>
    <row r="3" spans="2:46" s="15" customFormat="1" ht="90.6" customHeight="1" thickBot="1">
      <c r="B3" s="293"/>
      <c r="C3" s="295"/>
      <c r="D3" s="293"/>
      <c r="E3" s="297"/>
      <c r="F3" s="299"/>
      <c r="G3" s="115" t="s">
        <v>276</v>
      </c>
      <c r="H3" s="105" t="s">
        <v>277</v>
      </c>
      <c r="I3" s="105" t="s">
        <v>278</v>
      </c>
      <c r="J3" s="106" t="s">
        <v>15</v>
      </c>
      <c r="K3" s="300"/>
      <c r="L3" s="9"/>
      <c r="M3" s="9"/>
      <c r="N3" s="87"/>
      <c r="O3" s="87"/>
      <c r="P3" s="87"/>
      <c r="Q3" s="301"/>
      <c r="R3" s="10" t="s">
        <v>169</v>
      </c>
      <c r="S3" s="87" t="s">
        <v>170</v>
      </c>
      <c r="T3" s="87" t="s">
        <v>171</v>
      </c>
      <c r="U3" s="87" t="s">
        <v>172</v>
      </c>
      <c r="V3" s="87" t="s">
        <v>173</v>
      </c>
      <c r="W3" s="87" t="s">
        <v>174</v>
      </c>
      <c r="X3" s="87" t="s">
        <v>175</v>
      </c>
      <c r="Y3" s="87" t="s">
        <v>176</v>
      </c>
      <c r="Z3" s="6" t="s">
        <v>14</v>
      </c>
      <c r="AA3" s="6" t="s">
        <v>15</v>
      </c>
      <c r="AB3" s="290"/>
      <c r="AC3" s="290"/>
      <c r="AD3" s="6" t="s">
        <v>167</v>
      </c>
      <c r="AE3" s="6" t="s">
        <v>168</v>
      </c>
      <c r="AF3" s="86"/>
      <c r="AG3" s="86"/>
      <c r="AH3" s="86"/>
      <c r="AI3" s="290"/>
      <c r="AJ3" s="306"/>
      <c r="AK3" s="8" t="s">
        <v>169</v>
      </c>
      <c r="AL3" s="6" t="s">
        <v>170</v>
      </c>
      <c r="AM3" s="6" t="s">
        <v>171</v>
      </c>
      <c r="AN3" s="6" t="s">
        <v>172</v>
      </c>
      <c r="AO3" s="6" t="s">
        <v>173</v>
      </c>
      <c r="AP3" s="6"/>
      <c r="AQ3" s="6"/>
      <c r="AR3" s="6" t="s">
        <v>174</v>
      </c>
      <c r="AS3" s="6" t="s">
        <v>175</v>
      </c>
      <c r="AT3" s="6" t="s">
        <v>176</v>
      </c>
    </row>
    <row r="4" spans="2:46" ht="15" thickBot="1">
      <c r="B4" s="110">
        <v>1</v>
      </c>
      <c r="C4" s="120">
        <v>2</v>
      </c>
      <c r="D4" s="126">
        <v>3</v>
      </c>
      <c r="E4" s="121">
        <v>4</v>
      </c>
      <c r="F4" s="111">
        <v>5</v>
      </c>
      <c r="G4" s="116">
        <v>5</v>
      </c>
      <c r="H4" s="108">
        <v>6</v>
      </c>
      <c r="I4" s="108">
        <v>7</v>
      </c>
      <c r="J4" s="109">
        <v>8</v>
      </c>
      <c r="K4" s="100">
        <v>6</v>
      </c>
      <c r="L4" s="17">
        <v>7</v>
      </c>
      <c r="M4" s="17">
        <v>8</v>
      </c>
      <c r="N4" s="17"/>
      <c r="O4" s="17"/>
      <c r="P4" s="17"/>
      <c r="Q4" s="17">
        <v>9</v>
      </c>
      <c r="R4" s="17">
        <v>10</v>
      </c>
      <c r="S4" s="17">
        <v>11</v>
      </c>
      <c r="T4" s="17">
        <v>12</v>
      </c>
      <c r="U4" s="17">
        <v>13</v>
      </c>
      <c r="V4" s="17">
        <v>14</v>
      </c>
      <c r="W4" s="17">
        <v>15</v>
      </c>
      <c r="X4" s="17">
        <v>16</v>
      </c>
      <c r="Y4" s="17">
        <v>16</v>
      </c>
      <c r="Z4" s="18">
        <v>7</v>
      </c>
      <c r="AA4" s="18">
        <v>8</v>
      </c>
    </row>
    <row r="5" spans="2:46">
      <c r="B5" s="198" t="s">
        <v>17</v>
      </c>
      <c r="C5" s="142" t="s">
        <v>18</v>
      </c>
      <c r="D5" s="135" t="s">
        <v>19</v>
      </c>
      <c r="E5" s="122" t="s">
        <v>19</v>
      </c>
      <c r="F5" s="112">
        <f>SUM(K5:Y5)</f>
        <v>0</v>
      </c>
      <c r="G5" s="117">
        <f>'Раздел 1.1'!F5</f>
        <v>0</v>
      </c>
      <c r="H5" s="117">
        <v>0</v>
      </c>
      <c r="I5" s="117">
        <v>0</v>
      </c>
      <c r="J5" s="107">
        <f>'Разд.1.4 '!V5</f>
        <v>0</v>
      </c>
      <c r="K5" s="101"/>
      <c r="L5" s="19"/>
      <c r="M5" s="19"/>
      <c r="N5" s="19"/>
      <c r="O5" s="19"/>
      <c r="P5" s="19"/>
      <c r="Q5" s="19"/>
      <c r="R5" s="19"/>
      <c r="S5" s="19"/>
      <c r="T5" s="19"/>
      <c r="U5" s="19"/>
      <c r="V5" s="19"/>
      <c r="W5" s="19"/>
      <c r="X5" s="19"/>
      <c r="Y5" s="19"/>
      <c r="Z5" s="19"/>
      <c r="AA5" s="19"/>
    </row>
    <row r="6" spans="2:46">
      <c r="B6" s="199" t="s">
        <v>20</v>
      </c>
      <c r="C6" s="143" t="s">
        <v>21</v>
      </c>
      <c r="D6" s="127" t="s">
        <v>19</v>
      </c>
      <c r="E6" s="100" t="s">
        <v>19</v>
      </c>
      <c r="F6" s="113" t="e">
        <f>+F5+F7-F25</f>
        <v>#REF!</v>
      </c>
      <c r="G6" s="118">
        <f>'Раздел 1.1'!F6</f>
        <v>0</v>
      </c>
      <c r="H6" s="118">
        <v>0</v>
      </c>
      <c r="I6" s="118">
        <v>0</v>
      </c>
      <c r="J6" s="107">
        <f>'Разд.1.4 '!V6</f>
        <v>0</v>
      </c>
      <c r="K6" s="101" t="e">
        <f t="shared" ref="K6:Z6" si="0">+K5+K7-K25</f>
        <v>#REF!</v>
      </c>
      <c r="L6" s="19" t="e">
        <f t="shared" si="0"/>
        <v>#REF!</v>
      </c>
      <c r="M6" s="19" t="e">
        <f t="shared" si="0"/>
        <v>#REF!</v>
      </c>
      <c r="N6" s="19" t="e">
        <f t="shared" si="0"/>
        <v>#REF!</v>
      </c>
      <c r="O6" s="19" t="e">
        <f t="shared" si="0"/>
        <v>#REF!</v>
      </c>
      <c r="P6" s="19" t="e">
        <f t="shared" si="0"/>
        <v>#REF!</v>
      </c>
      <c r="Q6" s="19" t="e">
        <f t="shared" si="0"/>
        <v>#REF!</v>
      </c>
      <c r="R6" s="19" t="e">
        <f t="shared" si="0"/>
        <v>#REF!</v>
      </c>
      <c r="S6" s="19" t="e">
        <f t="shared" si="0"/>
        <v>#REF!</v>
      </c>
      <c r="T6" s="19" t="e">
        <f t="shared" si="0"/>
        <v>#REF!</v>
      </c>
      <c r="U6" s="19" t="e">
        <f t="shared" si="0"/>
        <v>#REF!</v>
      </c>
      <c r="V6" s="19" t="e">
        <f t="shared" si="0"/>
        <v>#REF!</v>
      </c>
      <c r="W6" s="19" t="e">
        <f t="shared" si="0"/>
        <v>#REF!</v>
      </c>
      <c r="X6" s="19" t="e">
        <f t="shared" si="0"/>
        <v>#REF!</v>
      </c>
      <c r="Y6" s="19" t="e">
        <f t="shared" si="0"/>
        <v>#REF!</v>
      </c>
      <c r="Z6" s="19" t="e">
        <f t="shared" si="0"/>
        <v>#REF!</v>
      </c>
      <c r="AA6" s="19"/>
    </row>
    <row r="7" spans="2:46">
      <c r="B7" s="199" t="s">
        <v>22</v>
      </c>
      <c r="C7" s="143" t="s">
        <v>27</v>
      </c>
      <c r="D7" s="127"/>
      <c r="E7" s="123"/>
      <c r="F7" s="113" t="e">
        <f>+F8+F10+F13+F15+F18+F21</f>
        <v>#REF!</v>
      </c>
      <c r="G7" s="118">
        <f>'Раздел 1.1'!F7</f>
        <v>0</v>
      </c>
      <c r="H7" s="118">
        <v>0</v>
      </c>
      <c r="I7" s="118">
        <v>0</v>
      </c>
      <c r="J7" s="107">
        <f>'Разд.1.4 '!V7</f>
        <v>0</v>
      </c>
      <c r="K7" s="101" t="e">
        <f t="shared" ref="K7:AA7" si="1">+K8+K10+K13+K15+K18+K21</f>
        <v>#REF!</v>
      </c>
      <c r="L7" s="19" t="e">
        <f t="shared" si="1"/>
        <v>#REF!</v>
      </c>
      <c r="M7" s="19" t="e">
        <f t="shared" si="1"/>
        <v>#REF!</v>
      </c>
      <c r="N7" s="19" t="e">
        <f t="shared" si="1"/>
        <v>#REF!</v>
      </c>
      <c r="O7" s="19" t="e">
        <f t="shared" si="1"/>
        <v>#REF!</v>
      </c>
      <c r="P7" s="19" t="e">
        <f t="shared" si="1"/>
        <v>#REF!</v>
      </c>
      <c r="Q7" s="19" t="e">
        <f t="shared" si="1"/>
        <v>#REF!</v>
      </c>
      <c r="R7" s="19" t="e">
        <f t="shared" si="1"/>
        <v>#REF!</v>
      </c>
      <c r="S7" s="19" t="e">
        <f t="shared" si="1"/>
        <v>#REF!</v>
      </c>
      <c r="T7" s="19" t="e">
        <f t="shared" si="1"/>
        <v>#REF!</v>
      </c>
      <c r="U7" s="19" t="e">
        <f t="shared" si="1"/>
        <v>#REF!</v>
      </c>
      <c r="V7" s="19" t="e">
        <f t="shared" si="1"/>
        <v>#REF!</v>
      </c>
      <c r="W7" s="19" t="e">
        <f t="shared" si="1"/>
        <v>#REF!</v>
      </c>
      <c r="X7" s="19" t="e">
        <f t="shared" si="1"/>
        <v>#REF!</v>
      </c>
      <c r="Y7" s="19" t="e">
        <f t="shared" si="1"/>
        <v>#REF!</v>
      </c>
      <c r="Z7" s="19" t="e">
        <f t="shared" si="1"/>
        <v>#REF!</v>
      </c>
      <c r="AA7" s="19" t="e">
        <f t="shared" si="1"/>
        <v>#REF!</v>
      </c>
    </row>
    <row r="8" spans="2:46" ht="27.6">
      <c r="B8" s="200" t="s">
        <v>28</v>
      </c>
      <c r="C8" s="144" t="s">
        <v>29</v>
      </c>
      <c r="D8" s="128">
        <v>120</v>
      </c>
      <c r="E8" s="124"/>
      <c r="F8" s="113"/>
      <c r="G8" s="118">
        <f>'Раздел 1.1'!F8</f>
        <v>0</v>
      </c>
      <c r="H8" s="118">
        <v>0</v>
      </c>
      <c r="I8" s="118">
        <v>0</v>
      </c>
      <c r="J8" s="107">
        <f>'Разд.1.4 '!V8</f>
        <v>0</v>
      </c>
      <c r="K8" s="102"/>
      <c r="L8" s="20"/>
      <c r="M8" s="20"/>
      <c r="N8" s="20"/>
      <c r="O8" s="20"/>
      <c r="P8" s="20"/>
      <c r="Q8" s="20"/>
      <c r="R8" s="20"/>
      <c r="S8" s="20"/>
      <c r="T8" s="20"/>
      <c r="U8" s="20"/>
      <c r="V8" s="20"/>
      <c r="W8" s="20"/>
      <c r="X8" s="20"/>
      <c r="Y8" s="20"/>
      <c r="Z8" s="20"/>
      <c r="AA8" s="20"/>
    </row>
    <row r="9" spans="2:46">
      <c r="B9" s="263" t="s">
        <v>23</v>
      </c>
      <c r="C9" s="264" t="s">
        <v>30</v>
      </c>
      <c r="D9" s="265"/>
      <c r="E9" s="124"/>
      <c r="F9" s="113"/>
      <c r="G9" s="118">
        <f>'Раздел 1.1'!F9</f>
        <v>0</v>
      </c>
      <c r="H9" s="118">
        <v>0</v>
      </c>
      <c r="I9" s="118">
        <v>0</v>
      </c>
      <c r="J9" s="107">
        <f>'Разд.1.4 '!V9</f>
        <v>0</v>
      </c>
      <c r="K9" s="102"/>
      <c r="L9" s="20"/>
      <c r="M9" s="20"/>
      <c r="N9" s="20"/>
      <c r="O9" s="20"/>
      <c r="P9" s="20"/>
      <c r="Q9" s="20"/>
      <c r="R9" s="20"/>
      <c r="S9" s="20"/>
      <c r="T9" s="20"/>
      <c r="U9" s="20"/>
      <c r="V9" s="20"/>
      <c r="W9" s="20"/>
      <c r="X9" s="20"/>
      <c r="Y9" s="20"/>
      <c r="Z9" s="20"/>
      <c r="AA9" s="20"/>
    </row>
    <row r="10" spans="2:46">
      <c r="B10" s="209" t="s">
        <v>24</v>
      </c>
      <c r="C10" s="210" t="s">
        <v>31</v>
      </c>
      <c r="D10" s="127">
        <v>130</v>
      </c>
      <c r="E10" s="123"/>
      <c r="F10" s="113" t="e">
        <f>+F11+#REF!</f>
        <v>#REF!</v>
      </c>
      <c r="G10" s="118">
        <f>'Раздел 1.1'!F10</f>
        <v>0</v>
      </c>
      <c r="H10" s="118">
        <v>0</v>
      </c>
      <c r="I10" s="118">
        <v>0</v>
      </c>
      <c r="J10" s="107">
        <f>'Разд.1.4 '!V10</f>
        <v>0</v>
      </c>
      <c r="K10" s="101" t="e">
        <f>+K11+#REF!</f>
        <v>#REF!</v>
      </c>
      <c r="L10" s="19" t="e">
        <f>+L11+#REF!</f>
        <v>#REF!</v>
      </c>
      <c r="M10" s="19" t="e">
        <f>+M11+#REF!</f>
        <v>#REF!</v>
      </c>
      <c r="N10" s="19" t="e">
        <f>+N11+#REF!</f>
        <v>#REF!</v>
      </c>
      <c r="O10" s="19" t="e">
        <f>+O11+#REF!</f>
        <v>#REF!</v>
      </c>
      <c r="P10" s="19" t="e">
        <f>+P11+#REF!</f>
        <v>#REF!</v>
      </c>
      <c r="Q10" s="19" t="e">
        <f>+Q11+#REF!</f>
        <v>#REF!</v>
      </c>
      <c r="R10" s="19" t="e">
        <f>+R11+#REF!</f>
        <v>#REF!</v>
      </c>
      <c r="S10" s="19" t="e">
        <f>+S11+#REF!</f>
        <v>#REF!</v>
      </c>
      <c r="T10" s="19" t="e">
        <f>+T11+#REF!</f>
        <v>#REF!</v>
      </c>
      <c r="U10" s="19" t="e">
        <f>+U11+#REF!</f>
        <v>#REF!</v>
      </c>
      <c r="V10" s="19" t="e">
        <f>+V11+#REF!</f>
        <v>#REF!</v>
      </c>
      <c r="W10" s="19" t="e">
        <f>+W11+#REF!</f>
        <v>#REF!</v>
      </c>
      <c r="X10" s="19" t="e">
        <f>+X11+#REF!</f>
        <v>#REF!</v>
      </c>
      <c r="Y10" s="19" t="e">
        <f>+Y11+#REF!</f>
        <v>#REF!</v>
      </c>
      <c r="Z10" s="19" t="e">
        <f>+Z11+#REF!</f>
        <v>#REF!</v>
      </c>
      <c r="AA10" s="19" t="e">
        <f>+AA11+#REF!</f>
        <v>#REF!</v>
      </c>
    </row>
    <row r="11" spans="2:46" ht="55.2">
      <c r="B11" s="211" t="s">
        <v>32</v>
      </c>
      <c r="C11" s="208" t="s">
        <v>33</v>
      </c>
      <c r="D11" s="128">
        <v>130</v>
      </c>
      <c r="E11" s="102"/>
      <c r="F11" s="113"/>
      <c r="G11" s="118">
        <f>'Раздел 1.1'!F11</f>
        <v>0</v>
      </c>
      <c r="H11" s="118">
        <v>0</v>
      </c>
      <c r="I11" s="118">
        <v>0</v>
      </c>
      <c r="J11" s="107">
        <f>'Разд.1.4 '!V11</f>
        <v>0</v>
      </c>
      <c r="K11" s="102"/>
      <c r="L11" s="20"/>
      <c r="M11" s="20"/>
      <c r="N11" s="20"/>
      <c r="O11" s="20"/>
      <c r="P11" s="20"/>
      <c r="Q11" s="20"/>
      <c r="R11" s="20"/>
      <c r="S11" s="20"/>
      <c r="T11" s="20"/>
      <c r="U11" s="20"/>
      <c r="V11" s="20"/>
      <c r="W11" s="20"/>
      <c r="X11" s="20"/>
      <c r="Y11" s="20"/>
      <c r="Z11" s="20"/>
      <c r="AA11" s="20"/>
    </row>
    <row r="12" spans="2:46" ht="27.6">
      <c r="B12" s="266" t="s">
        <v>306</v>
      </c>
      <c r="C12" s="208" t="s">
        <v>203</v>
      </c>
      <c r="D12" s="128">
        <v>130</v>
      </c>
      <c r="E12" s="124"/>
      <c r="F12" s="113"/>
      <c r="G12" s="118">
        <f>'Раздел 1.1'!F12</f>
        <v>0</v>
      </c>
      <c r="H12" s="118">
        <v>0</v>
      </c>
      <c r="I12" s="118">
        <v>0</v>
      </c>
      <c r="J12" s="107">
        <f>'Разд.1.4 '!V12</f>
        <v>0</v>
      </c>
      <c r="K12" s="102"/>
      <c r="L12" s="20"/>
      <c r="M12" s="20"/>
      <c r="N12" s="20"/>
      <c r="O12" s="20"/>
      <c r="P12" s="20"/>
      <c r="Q12" s="20"/>
      <c r="R12" s="20"/>
      <c r="S12" s="20"/>
      <c r="T12" s="20"/>
      <c r="U12" s="20"/>
      <c r="V12" s="20"/>
      <c r="W12" s="20"/>
      <c r="X12" s="20"/>
      <c r="Y12" s="20"/>
      <c r="Z12" s="20"/>
      <c r="AA12" s="20"/>
    </row>
    <row r="13" spans="2:46" ht="22.5" customHeight="1">
      <c r="B13" s="213" t="s">
        <v>25</v>
      </c>
      <c r="C13" s="210" t="s">
        <v>34</v>
      </c>
      <c r="D13" s="127">
        <v>140</v>
      </c>
      <c r="E13" s="123"/>
      <c r="F13" s="113" t="e">
        <f>+F14+#REF!</f>
        <v>#REF!</v>
      </c>
      <c r="G13" s="118">
        <f>'Раздел 1.1'!F13</f>
        <v>0</v>
      </c>
      <c r="H13" s="118">
        <v>0</v>
      </c>
      <c r="I13" s="118">
        <v>0</v>
      </c>
      <c r="J13" s="107">
        <f>'Разд.1.4 '!V13</f>
        <v>0</v>
      </c>
      <c r="K13" s="101" t="e">
        <f>+K14+#REF!</f>
        <v>#REF!</v>
      </c>
      <c r="L13" s="19" t="e">
        <f>+L14+#REF!</f>
        <v>#REF!</v>
      </c>
      <c r="M13" s="19" t="e">
        <f>+M14+#REF!</f>
        <v>#REF!</v>
      </c>
      <c r="N13" s="19" t="e">
        <f>+N14+#REF!</f>
        <v>#REF!</v>
      </c>
      <c r="O13" s="19" t="e">
        <f>+O14+#REF!</f>
        <v>#REF!</v>
      </c>
      <c r="P13" s="19" t="e">
        <f>+P14+#REF!</f>
        <v>#REF!</v>
      </c>
      <c r="Q13" s="19" t="e">
        <f>+Q14+#REF!</f>
        <v>#REF!</v>
      </c>
      <c r="R13" s="19" t="e">
        <f>+R14+#REF!</f>
        <v>#REF!</v>
      </c>
      <c r="S13" s="19" t="e">
        <f>+S14+#REF!</f>
        <v>#REF!</v>
      </c>
      <c r="T13" s="19" t="e">
        <f>+T14+#REF!</f>
        <v>#REF!</v>
      </c>
      <c r="U13" s="19" t="e">
        <f>+U14+#REF!</f>
        <v>#REF!</v>
      </c>
      <c r="V13" s="19" t="e">
        <f>+V14+#REF!</f>
        <v>#REF!</v>
      </c>
      <c r="W13" s="19" t="e">
        <f>+W14+#REF!</f>
        <v>#REF!</v>
      </c>
      <c r="X13" s="19" t="e">
        <f>+X14+#REF!</f>
        <v>#REF!</v>
      </c>
      <c r="Y13" s="19" t="e">
        <f>+Y14+#REF!</f>
        <v>#REF!</v>
      </c>
      <c r="Z13" s="19" t="e">
        <f>+Z14+#REF!</f>
        <v>#REF!</v>
      </c>
      <c r="AA13" s="19" t="e">
        <f>+AA14+#REF!</f>
        <v>#REF!</v>
      </c>
    </row>
    <row r="14" spans="2:46" ht="41.4">
      <c r="B14" s="212" t="s">
        <v>300</v>
      </c>
      <c r="C14" s="208" t="s">
        <v>35</v>
      </c>
      <c r="D14" s="197">
        <v>141</v>
      </c>
      <c r="E14" s="124"/>
      <c r="F14" s="113"/>
      <c r="G14" s="118">
        <f>'Раздел 1.1'!F14</f>
        <v>0</v>
      </c>
      <c r="H14" s="118">
        <v>0</v>
      </c>
      <c r="I14" s="118">
        <v>0</v>
      </c>
      <c r="J14" s="107">
        <f>'Разд.1.4 '!V14</f>
        <v>0</v>
      </c>
      <c r="K14" s="102"/>
      <c r="L14" s="20"/>
      <c r="M14" s="20"/>
      <c r="N14" s="20"/>
      <c r="O14" s="20"/>
      <c r="P14" s="20"/>
      <c r="Q14" s="20"/>
      <c r="R14" s="20"/>
      <c r="S14" s="20"/>
      <c r="T14" s="20"/>
      <c r="U14" s="20"/>
      <c r="V14" s="20"/>
      <c r="W14" s="20"/>
      <c r="X14" s="20"/>
      <c r="Y14" s="20"/>
      <c r="Z14" s="20"/>
      <c r="AA14" s="20"/>
    </row>
    <row r="15" spans="2:46">
      <c r="B15" s="213" t="s">
        <v>26</v>
      </c>
      <c r="C15" s="210" t="s">
        <v>36</v>
      </c>
      <c r="D15" s="127">
        <v>150</v>
      </c>
      <c r="E15" s="123"/>
      <c r="F15" s="113"/>
      <c r="G15" s="118">
        <f>'Раздел 1.1'!F15</f>
        <v>0</v>
      </c>
      <c r="H15" s="118">
        <v>0</v>
      </c>
      <c r="I15" s="118">
        <v>0</v>
      </c>
      <c r="J15" s="107">
        <f>'Разд.1.4 '!V15</f>
        <v>0</v>
      </c>
      <c r="K15" s="101"/>
      <c r="L15" s="19"/>
      <c r="M15" s="19"/>
      <c r="N15" s="19"/>
      <c r="O15" s="19"/>
      <c r="P15" s="19"/>
      <c r="Q15" s="19"/>
      <c r="R15" s="19"/>
      <c r="S15" s="19"/>
      <c r="T15" s="19"/>
      <c r="U15" s="19"/>
      <c r="V15" s="19"/>
      <c r="W15" s="19"/>
      <c r="X15" s="19"/>
      <c r="Y15" s="19"/>
      <c r="Z15" s="19"/>
      <c r="AA15" s="19"/>
    </row>
    <row r="16" spans="2:46">
      <c r="B16" s="211" t="s">
        <v>212</v>
      </c>
      <c r="C16" s="208" t="s">
        <v>213</v>
      </c>
      <c r="D16" s="129">
        <v>150</v>
      </c>
      <c r="E16" s="123"/>
      <c r="F16" s="113"/>
      <c r="G16" s="118">
        <f>'Раздел 1.1'!F16</f>
        <v>0</v>
      </c>
      <c r="H16" s="118">
        <v>0</v>
      </c>
      <c r="I16" s="118">
        <v>0</v>
      </c>
      <c r="J16" s="107">
        <f>'Разд.1.4 '!V16</f>
        <v>0</v>
      </c>
      <c r="K16" s="101"/>
      <c r="L16" s="19"/>
      <c r="M16" s="19"/>
      <c r="N16" s="19"/>
      <c r="O16" s="19"/>
      <c r="P16" s="19"/>
      <c r="Q16" s="19"/>
      <c r="R16" s="19"/>
      <c r="S16" s="19"/>
      <c r="T16" s="19"/>
      <c r="U16" s="19"/>
      <c r="V16" s="19"/>
      <c r="W16" s="19"/>
      <c r="X16" s="19"/>
      <c r="Y16" s="19"/>
      <c r="Z16" s="19"/>
      <c r="AA16" s="19"/>
    </row>
    <row r="17" spans="2:27">
      <c r="B17" s="211" t="s">
        <v>40</v>
      </c>
      <c r="C17" s="208" t="s">
        <v>214</v>
      </c>
      <c r="D17" s="129">
        <v>150</v>
      </c>
      <c r="E17" s="123"/>
      <c r="F17" s="113"/>
      <c r="G17" s="118">
        <f>'Раздел 1.1'!F17</f>
        <v>0</v>
      </c>
      <c r="H17" s="118">
        <v>0</v>
      </c>
      <c r="I17" s="118">
        <v>0</v>
      </c>
      <c r="J17" s="107">
        <f>'Разд.1.4 '!V17</f>
        <v>0</v>
      </c>
      <c r="K17" s="101"/>
      <c r="L17" s="19"/>
      <c r="M17" s="19"/>
      <c r="N17" s="19"/>
      <c r="O17" s="19"/>
      <c r="P17" s="19"/>
      <c r="Q17" s="19"/>
      <c r="R17" s="19"/>
      <c r="S17" s="19"/>
      <c r="T17" s="19"/>
      <c r="U17" s="19"/>
      <c r="V17" s="19"/>
      <c r="W17" s="19"/>
      <c r="X17" s="19"/>
      <c r="Y17" s="19"/>
      <c r="Z17" s="19"/>
      <c r="AA17" s="19"/>
    </row>
    <row r="18" spans="2:27" ht="27.6">
      <c r="B18" s="266" t="s">
        <v>307</v>
      </c>
      <c r="C18" s="208" t="s">
        <v>215</v>
      </c>
      <c r="D18" s="129">
        <v>150</v>
      </c>
      <c r="E18" s="124"/>
      <c r="F18" s="113"/>
      <c r="G18" s="118">
        <f>'Раздел 1.1'!F18</f>
        <v>0</v>
      </c>
      <c r="H18" s="118">
        <v>0</v>
      </c>
      <c r="I18" s="118">
        <v>0</v>
      </c>
      <c r="J18" s="107">
        <f>'Разд.1.4 '!V18</f>
        <v>0</v>
      </c>
      <c r="K18" s="102"/>
      <c r="L18" s="20"/>
      <c r="M18" s="20"/>
      <c r="N18" s="20"/>
      <c r="O18" s="20"/>
      <c r="P18" s="20"/>
      <c r="Q18" s="20"/>
      <c r="R18" s="20"/>
      <c r="S18" s="20"/>
      <c r="T18" s="20"/>
      <c r="U18" s="20"/>
      <c r="V18" s="20"/>
      <c r="W18" s="20"/>
      <c r="X18" s="20"/>
      <c r="Y18" s="20"/>
      <c r="Z18" s="20"/>
      <c r="AA18" s="20"/>
    </row>
    <row r="19" spans="2:27">
      <c r="B19" s="209" t="s">
        <v>37</v>
      </c>
      <c r="C19" s="210" t="s">
        <v>38</v>
      </c>
      <c r="D19" s="130">
        <v>180</v>
      </c>
      <c r="E19" s="123"/>
      <c r="F19" s="113" t="e">
        <f>+F20+#REF!+#REF!</f>
        <v>#REF!</v>
      </c>
      <c r="G19" s="118">
        <f>'Раздел 1.1'!F19</f>
        <v>0</v>
      </c>
      <c r="H19" s="118">
        <v>0</v>
      </c>
      <c r="I19" s="118">
        <v>0</v>
      </c>
      <c r="J19" s="107">
        <f>'Разд.1.4 '!V19</f>
        <v>0</v>
      </c>
      <c r="K19" s="101" t="e">
        <f>+K20+#REF!+#REF!</f>
        <v>#REF!</v>
      </c>
      <c r="L19" s="19" t="e">
        <f>+L20+#REF!+#REF!</f>
        <v>#REF!</v>
      </c>
      <c r="M19" s="19" t="e">
        <f>+M20+#REF!+#REF!</f>
        <v>#REF!</v>
      </c>
      <c r="N19" s="19" t="e">
        <f>+N20+#REF!+#REF!</f>
        <v>#REF!</v>
      </c>
      <c r="O19" s="19" t="e">
        <f>+O20+#REF!+#REF!</f>
        <v>#REF!</v>
      </c>
      <c r="P19" s="19" t="e">
        <f>+P20+#REF!+#REF!</f>
        <v>#REF!</v>
      </c>
      <c r="Q19" s="19" t="e">
        <f>+Q20+#REF!+#REF!</f>
        <v>#REF!</v>
      </c>
      <c r="R19" s="19" t="e">
        <f>+R20+#REF!+#REF!</f>
        <v>#REF!</v>
      </c>
      <c r="S19" s="19" t="e">
        <f>+S20+#REF!+#REF!</f>
        <v>#REF!</v>
      </c>
      <c r="T19" s="19" t="e">
        <f>+T20+#REF!+#REF!</f>
        <v>#REF!</v>
      </c>
      <c r="U19" s="19" t="e">
        <f>+U20+#REF!+#REF!</f>
        <v>#REF!</v>
      </c>
      <c r="V19" s="19" t="e">
        <f>+V20+#REF!+#REF!</f>
        <v>#REF!</v>
      </c>
      <c r="W19" s="19" t="e">
        <f>+W20+#REF!+#REF!</f>
        <v>#REF!</v>
      </c>
      <c r="X19" s="19" t="e">
        <f>+X20+#REF!+#REF!</f>
        <v>#REF!</v>
      </c>
      <c r="Y19" s="19" t="e">
        <f>+Y20+#REF!</f>
        <v>#REF!</v>
      </c>
      <c r="Z19" s="19" t="e">
        <f>+Z20+#REF!</f>
        <v>#REF!</v>
      </c>
      <c r="AA19" s="19" t="e">
        <f>+AA20+#REF!</f>
        <v>#REF!</v>
      </c>
    </row>
    <row r="20" spans="2:27">
      <c r="B20" s="211" t="s">
        <v>23</v>
      </c>
      <c r="C20" s="208" t="s">
        <v>39</v>
      </c>
      <c r="D20" s="129">
        <v>180</v>
      </c>
      <c r="E20" s="124"/>
      <c r="F20" s="113" t="e">
        <f>+#REF!+#REF!+#REF!</f>
        <v>#REF!</v>
      </c>
      <c r="G20" s="118">
        <f>'Раздел 1.1'!F20</f>
        <v>0</v>
      </c>
      <c r="H20" s="118">
        <v>0</v>
      </c>
      <c r="I20" s="118">
        <v>0</v>
      </c>
      <c r="J20" s="107">
        <f>'Разд.1.4 '!V20</f>
        <v>0</v>
      </c>
      <c r="K20" s="102" t="e">
        <f>+#REF!+#REF!+#REF!</f>
        <v>#REF!</v>
      </c>
      <c r="L20" s="20" t="e">
        <f>+#REF!+#REF!+#REF!</f>
        <v>#REF!</v>
      </c>
      <c r="M20" s="20" t="e">
        <f>+#REF!+#REF!+#REF!</f>
        <v>#REF!</v>
      </c>
      <c r="N20" s="20" t="e">
        <f>+#REF!+#REF!+#REF!</f>
        <v>#REF!</v>
      </c>
      <c r="O20" s="20" t="e">
        <f>+#REF!+#REF!+#REF!</f>
        <v>#REF!</v>
      </c>
      <c r="P20" s="20" t="e">
        <f>+#REF!+#REF!+#REF!</f>
        <v>#REF!</v>
      </c>
      <c r="Q20" s="20" t="e">
        <f>+#REF!+#REF!+#REF!</f>
        <v>#REF!</v>
      </c>
      <c r="R20" s="20" t="e">
        <f>+#REF!+#REF!+#REF!</f>
        <v>#REF!</v>
      </c>
      <c r="S20" s="20" t="e">
        <f>+#REF!+#REF!+#REF!</f>
        <v>#REF!</v>
      </c>
      <c r="T20" s="20" t="e">
        <f>+#REF!+#REF!+#REF!</f>
        <v>#REF!</v>
      </c>
      <c r="U20" s="20" t="e">
        <f>+#REF!+#REF!+#REF!</f>
        <v>#REF!</v>
      </c>
      <c r="V20" s="20" t="e">
        <f>+#REF!+#REF!+#REF!</f>
        <v>#REF!</v>
      </c>
      <c r="W20" s="20" t="e">
        <f>+#REF!+#REF!+#REF!</f>
        <v>#REF!</v>
      </c>
      <c r="X20" s="20" t="e">
        <f>+#REF!+#REF!+#REF!</f>
        <v>#REF!</v>
      </c>
      <c r="Y20" s="20" t="e">
        <f>+#REF!+#REF!+#REF!</f>
        <v>#REF!</v>
      </c>
      <c r="Z20" s="20" t="e">
        <f>+#REF!+#REF!+#REF!</f>
        <v>#REF!</v>
      </c>
      <c r="AA20" s="20" t="e">
        <f>+#REF!+#REF!+#REF!</f>
        <v>#REF!</v>
      </c>
    </row>
    <row r="21" spans="2:27" ht="27.6">
      <c r="B21" s="213" t="s">
        <v>41</v>
      </c>
      <c r="C21" s="210" t="s">
        <v>42</v>
      </c>
      <c r="D21" s="127"/>
      <c r="E21" s="123"/>
      <c r="F21" s="113"/>
      <c r="G21" s="118">
        <f>'Раздел 1.1'!F21</f>
        <v>0</v>
      </c>
      <c r="H21" s="118">
        <v>0</v>
      </c>
      <c r="I21" s="118">
        <v>0</v>
      </c>
      <c r="J21" s="107">
        <f>'Разд.1.4 '!V21</f>
        <v>0</v>
      </c>
      <c r="K21" s="101"/>
      <c r="L21" s="19"/>
      <c r="M21" s="19"/>
      <c r="N21" s="19"/>
      <c r="O21" s="19"/>
      <c r="P21" s="19"/>
      <c r="Q21" s="19"/>
      <c r="R21" s="19"/>
      <c r="S21" s="19"/>
      <c r="T21" s="19"/>
      <c r="U21" s="19"/>
      <c r="V21" s="19"/>
      <c r="W21" s="19"/>
      <c r="X21" s="19"/>
      <c r="Y21" s="19"/>
      <c r="Z21" s="19"/>
      <c r="AA21" s="19"/>
    </row>
    <row r="22" spans="2:27">
      <c r="B22" s="207" t="s">
        <v>301</v>
      </c>
      <c r="C22" s="214" t="s">
        <v>302</v>
      </c>
      <c r="D22" s="197">
        <v>172</v>
      </c>
      <c r="E22" s="124"/>
      <c r="F22" s="113"/>
      <c r="G22" s="118"/>
      <c r="H22" s="118"/>
      <c r="I22" s="118"/>
      <c r="J22" s="107"/>
      <c r="K22" s="102"/>
      <c r="L22" s="20"/>
      <c r="M22" s="20"/>
      <c r="N22" s="20"/>
      <c r="O22" s="20"/>
      <c r="P22" s="20"/>
      <c r="Q22" s="20"/>
      <c r="R22" s="20"/>
      <c r="S22" s="20"/>
      <c r="T22" s="20"/>
      <c r="U22" s="20"/>
      <c r="V22" s="20"/>
      <c r="W22" s="20"/>
      <c r="X22" s="20"/>
      <c r="Y22" s="20"/>
      <c r="Z22" s="20"/>
      <c r="AA22" s="20"/>
    </row>
    <row r="23" spans="2:27">
      <c r="B23" s="200" t="s">
        <v>43</v>
      </c>
      <c r="C23" s="144" t="s">
        <v>44</v>
      </c>
      <c r="D23" s="128" t="s">
        <v>19</v>
      </c>
      <c r="E23" s="124"/>
      <c r="F23" s="113"/>
      <c r="G23" s="118">
        <f>'Раздел 1.1'!F23</f>
        <v>0</v>
      </c>
      <c r="H23" s="118">
        <v>0</v>
      </c>
      <c r="I23" s="118">
        <v>0</v>
      </c>
      <c r="J23" s="107">
        <f>'Разд.1.4 '!V23</f>
        <v>0</v>
      </c>
      <c r="K23" s="102"/>
      <c r="L23" s="20"/>
      <c r="M23" s="20"/>
      <c r="N23" s="20"/>
      <c r="O23" s="20"/>
      <c r="P23" s="20"/>
      <c r="Q23" s="20"/>
      <c r="R23" s="20"/>
      <c r="S23" s="20"/>
      <c r="T23" s="20"/>
      <c r="U23" s="20"/>
      <c r="V23" s="20"/>
      <c r="W23" s="20"/>
      <c r="X23" s="20"/>
      <c r="Y23" s="20"/>
      <c r="Z23" s="20"/>
      <c r="AA23" s="20"/>
    </row>
    <row r="24" spans="2:27" ht="42" thickBot="1">
      <c r="B24" s="200" t="s">
        <v>192</v>
      </c>
      <c r="C24" s="144" t="s">
        <v>45</v>
      </c>
      <c r="D24" s="128">
        <v>510</v>
      </c>
      <c r="E24" s="124"/>
      <c r="F24" s="113"/>
      <c r="G24" s="118">
        <f>'Раздел 1.1'!F24</f>
        <v>0</v>
      </c>
      <c r="H24" s="118">
        <v>0</v>
      </c>
      <c r="I24" s="118">
        <v>0</v>
      </c>
      <c r="J24" s="103" t="s">
        <v>242</v>
      </c>
      <c r="K24" s="102"/>
      <c r="L24" s="20"/>
      <c r="M24" s="20"/>
      <c r="N24" s="20"/>
      <c r="O24" s="20"/>
      <c r="P24" s="20"/>
      <c r="Q24" s="20"/>
      <c r="R24" s="20"/>
      <c r="S24" s="20"/>
      <c r="T24" s="20"/>
      <c r="U24" s="20"/>
      <c r="V24" s="20"/>
      <c r="W24" s="20"/>
      <c r="X24" s="20"/>
      <c r="Y24" s="20"/>
      <c r="Z24" s="20"/>
      <c r="AA24" s="21" t="s">
        <v>19</v>
      </c>
    </row>
    <row r="25" spans="2:27">
      <c r="B25" s="201" t="s">
        <v>46</v>
      </c>
      <c r="C25" s="142" t="s">
        <v>49</v>
      </c>
      <c r="D25" s="135" t="s">
        <v>19</v>
      </c>
      <c r="E25" s="134"/>
      <c r="F25" s="132" t="e">
        <f>+F26+F38+F44+F48+F55+F57+F73+F77</f>
        <v>#REF!</v>
      </c>
      <c r="G25" s="133">
        <f>'Раздел 1.1'!F25</f>
        <v>0</v>
      </c>
      <c r="H25" s="133">
        <v>0</v>
      </c>
      <c r="I25" s="133">
        <v>0</v>
      </c>
      <c r="J25" s="107">
        <f>'Разд.1.4 '!V25</f>
        <v>0</v>
      </c>
      <c r="K25" s="101" t="e">
        <f t="shared" ref="K25:Z25" si="2">+K26+K38+K44+K48+K55+K57+K73+K77</f>
        <v>#REF!</v>
      </c>
      <c r="L25" s="19" t="e">
        <f t="shared" si="2"/>
        <v>#REF!</v>
      </c>
      <c r="M25" s="19" t="e">
        <f t="shared" si="2"/>
        <v>#REF!</v>
      </c>
      <c r="N25" s="19" t="e">
        <f t="shared" si="2"/>
        <v>#REF!</v>
      </c>
      <c r="O25" s="19" t="e">
        <f t="shared" si="2"/>
        <v>#REF!</v>
      </c>
      <c r="P25" s="19" t="e">
        <f t="shared" si="2"/>
        <v>#REF!</v>
      </c>
      <c r="Q25" s="19" t="e">
        <f t="shared" si="2"/>
        <v>#REF!</v>
      </c>
      <c r="R25" s="19" t="e">
        <f t="shared" si="2"/>
        <v>#REF!</v>
      </c>
      <c r="S25" s="19" t="e">
        <f t="shared" si="2"/>
        <v>#REF!</v>
      </c>
      <c r="T25" s="19" t="e">
        <f t="shared" si="2"/>
        <v>#REF!</v>
      </c>
      <c r="U25" s="19" t="e">
        <f t="shared" si="2"/>
        <v>#REF!</v>
      </c>
      <c r="V25" s="19" t="e">
        <f t="shared" si="2"/>
        <v>#REF!</v>
      </c>
      <c r="W25" s="19" t="e">
        <f t="shared" si="2"/>
        <v>#REF!</v>
      </c>
      <c r="X25" s="19" t="e">
        <f t="shared" si="2"/>
        <v>#REF!</v>
      </c>
      <c r="Y25" s="19">
        <f t="shared" si="2"/>
        <v>0</v>
      </c>
      <c r="Z25" s="19">
        <f t="shared" si="2"/>
        <v>0</v>
      </c>
      <c r="AA25" s="22" t="s">
        <v>19</v>
      </c>
    </row>
    <row r="26" spans="2:27" ht="27.6">
      <c r="B26" s="199" t="s">
        <v>47</v>
      </c>
      <c r="C26" s="143" t="s">
        <v>50</v>
      </c>
      <c r="D26" s="127" t="s">
        <v>19</v>
      </c>
      <c r="E26" s="123"/>
      <c r="F26" s="113">
        <f>+F27+F30+F33+F34+F35</f>
        <v>0</v>
      </c>
      <c r="G26" s="118">
        <f>'Раздел 1.1'!F26</f>
        <v>0</v>
      </c>
      <c r="H26" s="118">
        <v>0</v>
      </c>
      <c r="I26" s="118">
        <v>0</v>
      </c>
      <c r="J26" s="103" t="s">
        <v>242</v>
      </c>
      <c r="K26" s="101">
        <f>+K27+K30+K33+K34</f>
        <v>0</v>
      </c>
      <c r="L26" s="19">
        <f t="shared" ref="L26:X26" si="3">+L27+L30+L33+L34</f>
        <v>0</v>
      </c>
      <c r="M26" s="19">
        <f t="shared" si="3"/>
        <v>0</v>
      </c>
      <c r="N26" s="19">
        <f t="shared" si="3"/>
        <v>0</v>
      </c>
      <c r="O26" s="19">
        <f t="shared" si="3"/>
        <v>0</v>
      </c>
      <c r="P26" s="19">
        <f t="shared" si="3"/>
        <v>0</v>
      </c>
      <c r="Q26" s="19">
        <f t="shared" si="3"/>
        <v>0</v>
      </c>
      <c r="R26" s="19">
        <f t="shared" si="3"/>
        <v>0</v>
      </c>
      <c r="S26" s="19">
        <f t="shared" si="3"/>
        <v>0</v>
      </c>
      <c r="T26" s="19">
        <f t="shared" si="3"/>
        <v>0</v>
      </c>
      <c r="U26" s="19">
        <f t="shared" si="3"/>
        <v>0</v>
      </c>
      <c r="V26" s="19">
        <f t="shared" si="3"/>
        <v>0</v>
      </c>
      <c r="W26" s="19">
        <f t="shared" si="3"/>
        <v>0</v>
      </c>
      <c r="X26" s="19">
        <f t="shared" si="3"/>
        <v>0</v>
      </c>
      <c r="Y26" s="19"/>
      <c r="Z26" s="19"/>
      <c r="AA26" s="22" t="s">
        <v>19</v>
      </c>
    </row>
    <row r="27" spans="2:27" ht="27.6">
      <c r="B27" s="200" t="s">
        <v>48</v>
      </c>
      <c r="C27" s="144" t="s">
        <v>51</v>
      </c>
      <c r="D27" s="128">
        <v>111</v>
      </c>
      <c r="E27" s="124"/>
      <c r="F27" s="113">
        <f>SUM(K27:Y27)</f>
        <v>0</v>
      </c>
      <c r="G27" s="118">
        <f>'Раздел 1.1'!F27</f>
        <v>0</v>
      </c>
      <c r="H27" s="118">
        <v>0</v>
      </c>
      <c r="I27" s="118">
        <v>0</v>
      </c>
      <c r="J27" s="103" t="s">
        <v>242</v>
      </c>
      <c r="K27" s="102"/>
      <c r="L27" s="20"/>
      <c r="M27" s="20"/>
      <c r="N27" s="20"/>
      <c r="O27" s="20"/>
      <c r="P27" s="20"/>
      <c r="Q27" s="20"/>
      <c r="R27" s="20"/>
      <c r="S27" s="20"/>
      <c r="T27" s="20"/>
      <c r="U27" s="20"/>
      <c r="V27" s="20"/>
      <c r="W27" s="20"/>
      <c r="X27" s="20"/>
      <c r="Y27" s="20"/>
      <c r="Z27" s="20"/>
      <c r="AA27" s="21" t="s">
        <v>19</v>
      </c>
    </row>
    <row r="28" spans="2:27">
      <c r="B28" s="200" t="s">
        <v>52</v>
      </c>
      <c r="C28" s="144" t="s">
        <v>53</v>
      </c>
      <c r="D28" s="128">
        <v>112</v>
      </c>
      <c r="E28" s="124"/>
      <c r="F28" s="113">
        <f t="shared" ref="F28:F29" si="4">SUM(K28:Y28)</f>
        <v>0</v>
      </c>
      <c r="G28" s="118">
        <f>'Раздел 1.1'!F28</f>
        <v>0</v>
      </c>
      <c r="H28" s="118">
        <v>0</v>
      </c>
      <c r="I28" s="118">
        <v>0</v>
      </c>
      <c r="J28" s="103" t="s">
        <v>242</v>
      </c>
      <c r="K28" s="102"/>
      <c r="L28" s="20"/>
      <c r="M28" s="20"/>
      <c r="N28" s="20"/>
      <c r="O28" s="20"/>
      <c r="P28" s="20"/>
      <c r="Q28" s="20"/>
      <c r="R28" s="20"/>
      <c r="S28" s="20"/>
      <c r="T28" s="20"/>
      <c r="U28" s="20"/>
      <c r="V28" s="20"/>
      <c r="W28" s="20"/>
      <c r="X28" s="20"/>
      <c r="Y28" s="20"/>
      <c r="Z28" s="20"/>
      <c r="AA28" s="21" t="s">
        <v>19</v>
      </c>
    </row>
    <row r="29" spans="2:27" ht="27.6">
      <c r="B29" s="200" t="s">
        <v>55</v>
      </c>
      <c r="C29" s="144" t="s">
        <v>54</v>
      </c>
      <c r="D29" s="128">
        <v>113</v>
      </c>
      <c r="E29" s="124"/>
      <c r="F29" s="113">
        <f t="shared" si="4"/>
        <v>0</v>
      </c>
      <c r="G29" s="118">
        <f>'Раздел 1.1'!F29</f>
        <v>0</v>
      </c>
      <c r="H29" s="118">
        <v>0</v>
      </c>
      <c r="I29" s="118">
        <v>0</v>
      </c>
      <c r="J29" s="103" t="s">
        <v>242</v>
      </c>
      <c r="K29" s="102"/>
      <c r="L29" s="20"/>
      <c r="M29" s="20"/>
      <c r="N29" s="20"/>
      <c r="O29" s="20"/>
      <c r="P29" s="20"/>
      <c r="Q29" s="20"/>
      <c r="R29" s="20"/>
      <c r="S29" s="20"/>
      <c r="T29" s="20"/>
      <c r="U29" s="20"/>
      <c r="V29" s="20"/>
      <c r="W29" s="20"/>
      <c r="X29" s="20"/>
      <c r="Y29" s="20"/>
      <c r="Z29" s="20"/>
      <c r="AA29" s="21" t="s">
        <v>19</v>
      </c>
    </row>
    <row r="30" spans="2:27" ht="27.6">
      <c r="B30" s="200" t="s">
        <v>56</v>
      </c>
      <c r="C30" s="144" t="s">
        <v>57</v>
      </c>
      <c r="D30" s="128">
        <v>119</v>
      </c>
      <c r="E30" s="124"/>
      <c r="F30" s="113">
        <f>+F31+F32</f>
        <v>0</v>
      </c>
      <c r="G30" s="118">
        <f>'Раздел 1.1'!F30</f>
        <v>0</v>
      </c>
      <c r="H30" s="118">
        <v>0</v>
      </c>
      <c r="I30" s="118">
        <v>0</v>
      </c>
      <c r="J30" s="103" t="s">
        <v>242</v>
      </c>
      <c r="K30" s="102">
        <f>+K31+K32</f>
        <v>0</v>
      </c>
      <c r="L30" s="20">
        <f t="shared" ref="L30:X30" si="5">+L31+L32</f>
        <v>0</v>
      </c>
      <c r="M30" s="20">
        <f t="shared" si="5"/>
        <v>0</v>
      </c>
      <c r="N30" s="20">
        <f t="shared" si="5"/>
        <v>0</v>
      </c>
      <c r="O30" s="20">
        <f t="shared" si="5"/>
        <v>0</v>
      </c>
      <c r="P30" s="20">
        <f t="shared" si="5"/>
        <v>0</v>
      </c>
      <c r="Q30" s="20">
        <f t="shared" si="5"/>
        <v>0</v>
      </c>
      <c r="R30" s="20">
        <f t="shared" si="5"/>
        <v>0</v>
      </c>
      <c r="S30" s="20">
        <f t="shared" si="5"/>
        <v>0</v>
      </c>
      <c r="T30" s="20">
        <f t="shared" si="5"/>
        <v>0</v>
      </c>
      <c r="U30" s="20">
        <f t="shared" si="5"/>
        <v>0</v>
      </c>
      <c r="V30" s="20">
        <f t="shared" si="5"/>
        <v>0</v>
      </c>
      <c r="W30" s="20">
        <f t="shared" si="5"/>
        <v>0</v>
      </c>
      <c r="X30" s="20">
        <f t="shared" si="5"/>
        <v>0</v>
      </c>
      <c r="Y30" s="20"/>
      <c r="Z30" s="20"/>
      <c r="AA30" s="21" t="s">
        <v>19</v>
      </c>
    </row>
    <row r="31" spans="2:27" ht="27.6">
      <c r="B31" s="200" t="s">
        <v>59</v>
      </c>
      <c r="C31" s="144" t="s">
        <v>58</v>
      </c>
      <c r="D31" s="128">
        <v>119</v>
      </c>
      <c r="E31" s="124"/>
      <c r="F31" s="113">
        <f t="shared" ref="F31:F35" si="6">SUM(K31:Y31)</f>
        <v>0</v>
      </c>
      <c r="G31" s="118">
        <f>'Раздел 1.1'!F31</f>
        <v>0</v>
      </c>
      <c r="H31" s="118">
        <v>0</v>
      </c>
      <c r="I31" s="118">
        <v>0</v>
      </c>
      <c r="J31" s="103" t="s">
        <v>242</v>
      </c>
      <c r="K31" s="102"/>
      <c r="L31" s="20"/>
      <c r="M31" s="20"/>
      <c r="N31" s="20"/>
      <c r="O31" s="20"/>
      <c r="P31" s="20"/>
      <c r="Q31" s="20"/>
      <c r="R31" s="20"/>
      <c r="S31" s="20"/>
      <c r="T31" s="20"/>
      <c r="U31" s="20"/>
      <c r="V31" s="20"/>
      <c r="W31" s="20"/>
      <c r="X31" s="20"/>
      <c r="Y31" s="20"/>
      <c r="Z31" s="20"/>
      <c r="AA31" s="21" t="s">
        <v>19</v>
      </c>
    </row>
    <row r="32" spans="2:27">
      <c r="B32" s="200" t="s">
        <v>60</v>
      </c>
      <c r="C32" s="144" t="s">
        <v>62</v>
      </c>
      <c r="D32" s="128">
        <v>119</v>
      </c>
      <c r="E32" s="124"/>
      <c r="F32" s="113">
        <f t="shared" si="6"/>
        <v>0</v>
      </c>
      <c r="G32" s="118">
        <f>'Раздел 1.1'!F32</f>
        <v>0</v>
      </c>
      <c r="H32" s="118">
        <v>0</v>
      </c>
      <c r="I32" s="118">
        <v>0</v>
      </c>
      <c r="J32" s="103" t="s">
        <v>242</v>
      </c>
      <c r="K32" s="102"/>
      <c r="L32" s="20"/>
      <c r="M32" s="20"/>
      <c r="N32" s="20"/>
      <c r="O32" s="20"/>
      <c r="P32" s="20"/>
      <c r="Q32" s="20"/>
      <c r="R32" s="20"/>
      <c r="S32" s="20"/>
      <c r="T32" s="20"/>
      <c r="U32" s="20"/>
      <c r="V32" s="20"/>
      <c r="W32" s="20"/>
      <c r="X32" s="20"/>
      <c r="Y32" s="20"/>
      <c r="Z32" s="20"/>
      <c r="AA32" s="21" t="s">
        <v>19</v>
      </c>
    </row>
    <row r="33" spans="2:27" ht="27.6">
      <c r="B33" s="200" t="s">
        <v>61</v>
      </c>
      <c r="C33" s="144" t="s">
        <v>63</v>
      </c>
      <c r="D33" s="128">
        <v>131</v>
      </c>
      <c r="E33" s="124"/>
      <c r="F33" s="113">
        <f t="shared" si="6"/>
        <v>0</v>
      </c>
      <c r="G33" s="118">
        <f>'Раздел 1.1'!F33</f>
        <v>0</v>
      </c>
      <c r="H33" s="118">
        <v>0</v>
      </c>
      <c r="I33" s="118">
        <v>0</v>
      </c>
      <c r="J33" s="103" t="s">
        <v>242</v>
      </c>
      <c r="K33" s="102"/>
      <c r="L33" s="20"/>
      <c r="M33" s="20"/>
      <c r="N33" s="20"/>
      <c r="O33" s="20"/>
      <c r="P33" s="20"/>
      <c r="Q33" s="20"/>
      <c r="R33" s="20"/>
      <c r="S33" s="20"/>
      <c r="T33" s="20"/>
      <c r="U33" s="20"/>
      <c r="V33" s="20"/>
      <c r="W33" s="20"/>
      <c r="X33" s="20"/>
      <c r="Y33" s="20"/>
      <c r="Z33" s="20"/>
      <c r="AA33" s="21" t="s">
        <v>19</v>
      </c>
    </row>
    <row r="34" spans="2:27" ht="27.6">
      <c r="B34" s="200" t="s">
        <v>216</v>
      </c>
      <c r="C34" s="144" t="s">
        <v>64</v>
      </c>
      <c r="D34" s="129">
        <v>133</v>
      </c>
      <c r="E34" s="124"/>
      <c r="F34" s="113">
        <f t="shared" si="6"/>
        <v>0</v>
      </c>
      <c r="G34" s="118">
        <f>'Раздел 1.1'!F34</f>
        <v>0</v>
      </c>
      <c r="H34" s="118">
        <v>0</v>
      </c>
      <c r="I34" s="118">
        <v>0</v>
      </c>
      <c r="J34" s="103" t="s">
        <v>242</v>
      </c>
      <c r="K34" s="102"/>
      <c r="L34" s="20"/>
      <c r="M34" s="20"/>
      <c r="N34" s="20"/>
      <c r="O34" s="20"/>
      <c r="P34" s="20"/>
      <c r="Q34" s="20"/>
      <c r="R34" s="20"/>
      <c r="S34" s="20"/>
      <c r="T34" s="20"/>
      <c r="U34" s="20"/>
      <c r="V34" s="20"/>
      <c r="W34" s="20"/>
      <c r="X34" s="20"/>
      <c r="Y34" s="20"/>
      <c r="Z34" s="20"/>
      <c r="AA34" s="21" t="s">
        <v>19</v>
      </c>
    </row>
    <row r="35" spans="2:27">
      <c r="B35" s="200" t="s">
        <v>65</v>
      </c>
      <c r="C35" s="144" t="s">
        <v>67</v>
      </c>
      <c r="D35" s="129">
        <v>134</v>
      </c>
      <c r="E35" s="124"/>
      <c r="F35" s="113">
        <f t="shared" si="6"/>
        <v>0</v>
      </c>
      <c r="G35" s="118">
        <f>'Раздел 1.1'!F35</f>
        <v>0</v>
      </c>
      <c r="H35" s="118">
        <v>0</v>
      </c>
      <c r="I35" s="118">
        <v>0</v>
      </c>
      <c r="J35" s="103" t="s">
        <v>242</v>
      </c>
      <c r="K35" s="102"/>
      <c r="L35" s="20"/>
      <c r="M35" s="20"/>
      <c r="N35" s="20"/>
      <c r="O35" s="20"/>
      <c r="P35" s="20"/>
      <c r="Q35" s="20"/>
      <c r="R35" s="20"/>
      <c r="S35" s="20"/>
      <c r="T35" s="20"/>
      <c r="U35" s="20"/>
      <c r="V35" s="20"/>
      <c r="W35" s="20"/>
      <c r="X35" s="20"/>
      <c r="Y35" s="20"/>
      <c r="Z35" s="20"/>
      <c r="AA35" s="21" t="s">
        <v>19</v>
      </c>
    </row>
    <row r="36" spans="2:27" ht="27.6">
      <c r="B36" s="200" t="s">
        <v>66</v>
      </c>
      <c r="C36" s="144" t="s">
        <v>217</v>
      </c>
      <c r="D36" s="129">
        <v>139</v>
      </c>
      <c r="E36" s="124"/>
      <c r="F36" s="113"/>
      <c r="G36" s="118">
        <f>'Раздел 1.1'!F36</f>
        <v>0</v>
      </c>
      <c r="H36" s="118">
        <v>0</v>
      </c>
      <c r="I36" s="118">
        <v>0</v>
      </c>
      <c r="J36" s="103" t="s">
        <v>242</v>
      </c>
      <c r="K36" s="102"/>
      <c r="L36" s="20"/>
      <c r="M36" s="20"/>
      <c r="N36" s="20"/>
      <c r="O36" s="20"/>
      <c r="P36" s="20"/>
      <c r="Q36" s="20"/>
      <c r="R36" s="20"/>
      <c r="S36" s="20"/>
      <c r="T36" s="20"/>
      <c r="U36" s="20"/>
      <c r="V36" s="20"/>
      <c r="W36" s="20"/>
      <c r="X36" s="20"/>
      <c r="Y36" s="20"/>
      <c r="Z36" s="20"/>
      <c r="AA36" s="21"/>
    </row>
    <row r="37" spans="2:27" ht="27.6">
      <c r="B37" s="200" t="s">
        <v>68</v>
      </c>
      <c r="C37" s="144" t="s">
        <v>218</v>
      </c>
      <c r="D37" s="129">
        <v>139</v>
      </c>
      <c r="E37" s="124"/>
      <c r="F37" s="113"/>
      <c r="G37" s="118">
        <f>'Раздел 1.1'!F37</f>
        <v>0</v>
      </c>
      <c r="H37" s="118">
        <v>0</v>
      </c>
      <c r="I37" s="118">
        <v>0</v>
      </c>
      <c r="J37" s="103" t="s">
        <v>242</v>
      </c>
      <c r="K37" s="102"/>
      <c r="L37" s="20"/>
      <c r="M37" s="20"/>
      <c r="N37" s="20"/>
      <c r="O37" s="20"/>
      <c r="P37" s="20"/>
      <c r="Q37" s="20"/>
      <c r="R37" s="20"/>
      <c r="S37" s="20"/>
      <c r="T37" s="20"/>
      <c r="U37" s="20"/>
      <c r="V37" s="20"/>
      <c r="W37" s="20"/>
      <c r="X37" s="20"/>
      <c r="Y37" s="20"/>
      <c r="Z37" s="20"/>
      <c r="AA37" s="21"/>
    </row>
    <row r="38" spans="2:27">
      <c r="B38" s="199" t="s">
        <v>70</v>
      </c>
      <c r="C38" s="143" t="s">
        <v>69</v>
      </c>
      <c r="D38" s="127">
        <v>300</v>
      </c>
      <c r="E38" s="123"/>
      <c r="F38" s="113">
        <f>+F39+F40</f>
        <v>0</v>
      </c>
      <c r="G38" s="118">
        <f>'Раздел 1.1'!F38</f>
        <v>0</v>
      </c>
      <c r="H38" s="118">
        <v>0</v>
      </c>
      <c r="I38" s="118">
        <v>0</v>
      </c>
      <c r="J38" s="103" t="s">
        <v>242</v>
      </c>
      <c r="K38" s="101"/>
      <c r="L38" s="19"/>
      <c r="M38" s="19"/>
      <c r="N38" s="19"/>
      <c r="O38" s="19"/>
      <c r="P38" s="19"/>
      <c r="Q38" s="19"/>
      <c r="R38" s="19"/>
      <c r="S38" s="19"/>
      <c r="T38" s="19"/>
      <c r="U38" s="19"/>
      <c r="V38" s="19"/>
      <c r="W38" s="19"/>
      <c r="X38" s="19"/>
      <c r="Y38" s="19"/>
      <c r="Z38" s="19"/>
      <c r="AA38" s="22" t="s">
        <v>19</v>
      </c>
    </row>
    <row r="39" spans="2:27" ht="41.4">
      <c r="B39" s="200" t="s">
        <v>71</v>
      </c>
      <c r="C39" s="144" t="s">
        <v>72</v>
      </c>
      <c r="D39" s="128">
        <v>320</v>
      </c>
      <c r="E39" s="124"/>
      <c r="F39" s="113">
        <f t="shared" ref="F39:F43" si="7">SUM(K39:Y39)</f>
        <v>0</v>
      </c>
      <c r="G39" s="118">
        <f>'Раздел 1.1'!F39</f>
        <v>0</v>
      </c>
      <c r="H39" s="118">
        <v>0</v>
      </c>
      <c r="I39" s="118">
        <v>0</v>
      </c>
      <c r="J39" s="103" t="s">
        <v>242</v>
      </c>
      <c r="K39" s="102"/>
      <c r="L39" s="20"/>
      <c r="M39" s="20"/>
      <c r="N39" s="20"/>
      <c r="O39" s="20"/>
      <c r="P39" s="20"/>
      <c r="Q39" s="20"/>
      <c r="R39" s="20"/>
      <c r="S39" s="20"/>
      <c r="T39" s="20"/>
      <c r="U39" s="20"/>
      <c r="V39" s="20"/>
      <c r="W39" s="20"/>
      <c r="X39" s="20"/>
      <c r="Y39" s="20"/>
      <c r="Z39" s="20"/>
      <c r="AA39" s="21" t="s">
        <v>19</v>
      </c>
    </row>
    <row r="40" spans="2:27" ht="41.4">
      <c r="B40" s="200" t="s">
        <v>99</v>
      </c>
      <c r="C40" s="144" t="s">
        <v>73</v>
      </c>
      <c r="D40" s="128">
        <v>321</v>
      </c>
      <c r="E40" s="124"/>
      <c r="F40" s="113">
        <f t="shared" si="7"/>
        <v>0</v>
      </c>
      <c r="G40" s="118">
        <f>'Раздел 1.1'!F40</f>
        <v>0</v>
      </c>
      <c r="H40" s="118">
        <v>0</v>
      </c>
      <c r="I40" s="118">
        <v>0</v>
      </c>
      <c r="J40" s="103" t="s">
        <v>242</v>
      </c>
      <c r="K40" s="102"/>
      <c r="L40" s="20"/>
      <c r="M40" s="20"/>
      <c r="N40" s="20"/>
      <c r="O40" s="20"/>
      <c r="P40" s="20"/>
      <c r="Q40" s="20"/>
      <c r="R40" s="20"/>
      <c r="S40" s="20"/>
      <c r="T40" s="20"/>
      <c r="U40" s="20"/>
      <c r="V40" s="20"/>
      <c r="W40" s="20"/>
      <c r="X40" s="20"/>
      <c r="Y40" s="20"/>
      <c r="Z40" s="20"/>
      <c r="AA40" s="21" t="s">
        <v>19</v>
      </c>
    </row>
    <row r="41" spans="2:27" ht="27.6">
      <c r="B41" s="200" t="s">
        <v>74</v>
      </c>
      <c r="C41" s="144" t="s">
        <v>75</v>
      </c>
      <c r="D41" s="128">
        <v>340</v>
      </c>
      <c r="E41" s="124"/>
      <c r="F41" s="113">
        <f t="shared" si="7"/>
        <v>0</v>
      </c>
      <c r="G41" s="118">
        <f>'Раздел 1.1'!F41</f>
        <v>0</v>
      </c>
      <c r="H41" s="118">
        <v>0</v>
      </c>
      <c r="I41" s="118">
        <v>0</v>
      </c>
      <c r="J41" s="103" t="s">
        <v>242</v>
      </c>
      <c r="K41" s="102"/>
      <c r="L41" s="20"/>
      <c r="M41" s="20"/>
      <c r="N41" s="20"/>
      <c r="O41" s="20"/>
      <c r="P41" s="20"/>
      <c r="Q41" s="20"/>
      <c r="R41" s="20"/>
      <c r="S41" s="20"/>
      <c r="T41" s="20"/>
      <c r="U41" s="20"/>
      <c r="V41" s="20"/>
      <c r="W41" s="20"/>
      <c r="X41" s="20"/>
      <c r="Y41" s="20"/>
      <c r="Z41" s="20"/>
      <c r="AA41" s="21" t="s">
        <v>19</v>
      </c>
    </row>
    <row r="42" spans="2:27" ht="41.4">
      <c r="B42" s="200" t="s">
        <v>77</v>
      </c>
      <c r="C42" s="144" t="s">
        <v>76</v>
      </c>
      <c r="D42" s="128">
        <v>350</v>
      </c>
      <c r="E42" s="124"/>
      <c r="F42" s="113">
        <f t="shared" si="7"/>
        <v>0</v>
      </c>
      <c r="G42" s="118">
        <f>'Раздел 1.1'!F42</f>
        <v>0</v>
      </c>
      <c r="H42" s="118">
        <v>0</v>
      </c>
      <c r="I42" s="118">
        <v>0</v>
      </c>
      <c r="J42" s="103" t="s">
        <v>242</v>
      </c>
      <c r="K42" s="102"/>
      <c r="L42" s="20"/>
      <c r="M42" s="20"/>
      <c r="N42" s="20"/>
      <c r="O42" s="20"/>
      <c r="P42" s="20"/>
      <c r="Q42" s="20"/>
      <c r="R42" s="20"/>
      <c r="S42" s="20"/>
      <c r="T42" s="20"/>
      <c r="U42" s="20"/>
      <c r="V42" s="20"/>
      <c r="W42" s="20"/>
      <c r="X42" s="20"/>
      <c r="Y42" s="20"/>
      <c r="Z42" s="20"/>
      <c r="AA42" s="21" t="s">
        <v>19</v>
      </c>
    </row>
    <row r="43" spans="2:27">
      <c r="B43" s="200" t="s">
        <v>219</v>
      </c>
      <c r="C43" s="144" t="s">
        <v>78</v>
      </c>
      <c r="D43" s="128">
        <v>360</v>
      </c>
      <c r="E43" s="124"/>
      <c r="F43" s="113">
        <f t="shared" si="7"/>
        <v>0</v>
      </c>
      <c r="G43" s="118">
        <f>'Раздел 1.1'!F43</f>
        <v>0</v>
      </c>
      <c r="H43" s="118">
        <v>0</v>
      </c>
      <c r="I43" s="118">
        <v>0</v>
      </c>
      <c r="J43" s="103" t="s">
        <v>242</v>
      </c>
      <c r="K43" s="102"/>
      <c r="L43" s="20"/>
      <c r="M43" s="20"/>
      <c r="N43" s="20"/>
      <c r="O43" s="20"/>
      <c r="P43" s="20"/>
      <c r="Q43" s="20"/>
      <c r="R43" s="20"/>
      <c r="S43" s="20"/>
      <c r="T43" s="20"/>
      <c r="U43" s="20"/>
      <c r="V43" s="20"/>
      <c r="W43" s="20"/>
      <c r="X43" s="20"/>
      <c r="Y43" s="20"/>
      <c r="Z43" s="20"/>
      <c r="AA43" s="21" t="s">
        <v>19</v>
      </c>
    </row>
    <row r="44" spans="2:27">
      <c r="B44" s="199" t="s">
        <v>80</v>
      </c>
      <c r="C44" s="143" t="s">
        <v>79</v>
      </c>
      <c r="D44" s="127">
        <v>850</v>
      </c>
      <c r="E44" s="123"/>
      <c r="F44" s="113">
        <f>+F45+F46+F47</f>
        <v>0</v>
      </c>
      <c r="G44" s="118">
        <f>'Раздел 1.1'!F44</f>
        <v>0</v>
      </c>
      <c r="H44" s="118">
        <v>0</v>
      </c>
      <c r="I44" s="118">
        <v>0</v>
      </c>
      <c r="J44" s="103" t="s">
        <v>242</v>
      </c>
      <c r="K44" s="101">
        <f>+K45+K46+K47</f>
        <v>0</v>
      </c>
      <c r="L44" s="19">
        <f t="shared" ref="L44:X44" si="8">+L45+L46+L47</f>
        <v>0</v>
      </c>
      <c r="M44" s="19">
        <f t="shared" si="8"/>
        <v>0</v>
      </c>
      <c r="N44" s="19">
        <f t="shared" si="8"/>
        <v>0</v>
      </c>
      <c r="O44" s="19">
        <f t="shared" si="8"/>
        <v>0</v>
      </c>
      <c r="P44" s="19">
        <f t="shared" si="8"/>
        <v>0</v>
      </c>
      <c r="Q44" s="19">
        <f t="shared" si="8"/>
        <v>0</v>
      </c>
      <c r="R44" s="19">
        <f t="shared" si="8"/>
        <v>0</v>
      </c>
      <c r="S44" s="19">
        <f t="shared" si="8"/>
        <v>0</v>
      </c>
      <c r="T44" s="19">
        <f t="shared" si="8"/>
        <v>0</v>
      </c>
      <c r="U44" s="19">
        <f t="shared" si="8"/>
        <v>0</v>
      </c>
      <c r="V44" s="19">
        <f t="shared" si="8"/>
        <v>0</v>
      </c>
      <c r="W44" s="19">
        <f t="shared" si="8"/>
        <v>0</v>
      </c>
      <c r="X44" s="19">
        <f t="shared" si="8"/>
        <v>0</v>
      </c>
      <c r="Y44" s="19"/>
      <c r="Z44" s="19"/>
      <c r="AA44" s="22" t="s">
        <v>19</v>
      </c>
    </row>
    <row r="45" spans="2:27" ht="27.6">
      <c r="B45" s="200" t="s">
        <v>81</v>
      </c>
      <c r="C45" s="144" t="s">
        <v>82</v>
      </c>
      <c r="D45" s="128">
        <v>851</v>
      </c>
      <c r="E45" s="124"/>
      <c r="F45" s="113">
        <f t="shared" ref="F45:F47" si="9">SUM(K45:Y45)</f>
        <v>0</v>
      </c>
      <c r="G45" s="118">
        <f>'Раздел 1.1'!F45</f>
        <v>0</v>
      </c>
      <c r="H45" s="118">
        <v>0</v>
      </c>
      <c r="I45" s="118">
        <v>0</v>
      </c>
      <c r="J45" s="103" t="s">
        <v>242</v>
      </c>
      <c r="K45" s="102"/>
      <c r="L45" s="20"/>
      <c r="M45" s="20"/>
      <c r="N45" s="20"/>
      <c r="O45" s="20"/>
      <c r="P45" s="20"/>
      <c r="Q45" s="20"/>
      <c r="R45" s="20"/>
      <c r="S45" s="20"/>
      <c r="T45" s="20"/>
      <c r="U45" s="20"/>
      <c r="V45" s="20"/>
      <c r="W45" s="20"/>
      <c r="X45" s="20"/>
      <c r="Y45" s="20"/>
      <c r="Z45" s="20"/>
      <c r="AA45" s="21" t="s">
        <v>19</v>
      </c>
    </row>
    <row r="46" spans="2:27" ht="27.6">
      <c r="B46" s="200" t="s">
        <v>84</v>
      </c>
      <c r="C46" s="144" t="s">
        <v>83</v>
      </c>
      <c r="D46" s="128">
        <v>852</v>
      </c>
      <c r="E46" s="124"/>
      <c r="F46" s="113">
        <f t="shared" si="9"/>
        <v>0</v>
      </c>
      <c r="G46" s="118">
        <f>'Раздел 1.1'!F46</f>
        <v>0</v>
      </c>
      <c r="H46" s="118">
        <v>0</v>
      </c>
      <c r="I46" s="118">
        <v>0</v>
      </c>
      <c r="J46" s="103" t="s">
        <v>242</v>
      </c>
      <c r="K46" s="102"/>
      <c r="L46" s="20"/>
      <c r="M46" s="20"/>
      <c r="N46" s="20"/>
      <c r="O46" s="20"/>
      <c r="P46" s="20"/>
      <c r="Q46" s="20"/>
      <c r="R46" s="20"/>
      <c r="S46" s="20"/>
      <c r="T46" s="20"/>
      <c r="U46" s="20"/>
      <c r="V46" s="20"/>
      <c r="W46" s="20"/>
      <c r="X46" s="20"/>
      <c r="Y46" s="20"/>
      <c r="Z46" s="20"/>
      <c r="AA46" s="21" t="s">
        <v>19</v>
      </c>
    </row>
    <row r="47" spans="2:27">
      <c r="B47" s="200" t="s">
        <v>85</v>
      </c>
      <c r="C47" s="144" t="s">
        <v>86</v>
      </c>
      <c r="D47" s="128">
        <v>853</v>
      </c>
      <c r="E47" s="124"/>
      <c r="F47" s="113">
        <f t="shared" si="9"/>
        <v>0</v>
      </c>
      <c r="G47" s="118">
        <f>'Раздел 1.1'!F47</f>
        <v>0</v>
      </c>
      <c r="H47" s="118">
        <v>0</v>
      </c>
      <c r="I47" s="118">
        <v>0</v>
      </c>
      <c r="J47" s="103" t="s">
        <v>242</v>
      </c>
      <c r="K47" s="102"/>
      <c r="L47" s="20"/>
      <c r="M47" s="20"/>
      <c r="N47" s="20"/>
      <c r="O47" s="20"/>
      <c r="P47" s="20"/>
      <c r="Q47" s="20"/>
      <c r="R47" s="20"/>
      <c r="S47" s="20"/>
      <c r="T47" s="20"/>
      <c r="U47" s="20"/>
      <c r="V47" s="20"/>
      <c r="W47" s="20"/>
      <c r="X47" s="20"/>
      <c r="Y47" s="20"/>
      <c r="Z47" s="20"/>
      <c r="AA47" s="21" t="s">
        <v>19</v>
      </c>
    </row>
    <row r="48" spans="2:27" ht="21" customHeight="1">
      <c r="B48" s="199" t="s">
        <v>88</v>
      </c>
      <c r="C48" s="143" t="s">
        <v>87</v>
      </c>
      <c r="D48" s="127" t="s">
        <v>19</v>
      </c>
      <c r="E48" s="123"/>
      <c r="F48" s="113">
        <f>+F49+F53+F54</f>
        <v>0</v>
      </c>
      <c r="G48" s="118">
        <f>'Раздел 1.1'!F48</f>
        <v>0</v>
      </c>
      <c r="H48" s="118">
        <v>0</v>
      </c>
      <c r="I48" s="118">
        <v>0</v>
      </c>
      <c r="J48" s="103" t="s">
        <v>242</v>
      </c>
      <c r="K48" s="101">
        <f>+K53+K49+K54</f>
        <v>0</v>
      </c>
      <c r="L48" s="19">
        <f t="shared" ref="L48:X48" si="10">+L53+L49+L54</f>
        <v>0</v>
      </c>
      <c r="M48" s="19">
        <f t="shared" si="10"/>
        <v>0</v>
      </c>
      <c r="N48" s="19">
        <f t="shared" si="10"/>
        <v>0</v>
      </c>
      <c r="O48" s="19">
        <f t="shared" si="10"/>
        <v>0</v>
      </c>
      <c r="P48" s="19">
        <f t="shared" si="10"/>
        <v>0</v>
      </c>
      <c r="Q48" s="19">
        <f t="shared" si="10"/>
        <v>0</v>
      </c>
      <c r="R48" s="19">
        <f t="shared" si="10"/>
        <v>0</v>
      </c>
      <c r="S48" s="19">
        <f t="shared" si="10"/>
        <v>0</v>
      </c>
      <c r="T48" s="19">
        <f t="shared" si="10"/>
        <v>0</v>
      </c>
      <c r="U48" s="19">
        <f t="shared" si="10"/>
        <v>0</v>
      </c>
      <c r="V48" s="19">
        <f t="shared" si="10"/>
        <v>0</v>
      </c>
      <c r="W48" s="19">
        <f t="shared" si="10"/>
        <v>0</v>
      </c>
      <c r="X48" s="19">
        <f t="shared" si="10"/>
        <v>0</v>
      </c>
      <c r="Y48" s="19"/>
      <c r="Z48" s="19"/>
      <c r="AA48" s="22" t="s">
        <v>19</v>
      </c>
    </row>
    <row r="49" spans="2:27" ht="27.6">
      <c r="B49" s="200" t="s">
        <v>220</v>
      </c>
      <c r="C49" s="144" t="s">
        <v>89</v>
      </c>
      <c r="D49" s="129">
        <v>613</v>
      </c>
      <c r="E49" s="124"/>
      <c r="F49" s="113">
        <f t="shared" ref="F49:F54" si="11">SUM(K49:Y49)</f>
        <v>0</v>
      </c>
      <c r="G49" s="118">
        <f>'Раздел 1.1'!F52</f>
        <v>0</v>
      </c>
      <c r="H49" s="118">
        <v>0</v>
      </c>
      <c r="I49" s="118">
        <v>0</v>
      </c>
      <c r="J49" s="103">
        <f>'Разд.1.4 '!V49</f>
        <v>0</v>
      </c>
      <c r="K49" s="102"/>
      <c r="L49" s="20"/>
      <c r="M49" s="20"/>
      <c r="N49" s="20"/>
      <c r="O49" s="20"/>
      <c r="P49" s="20"/>
      <c r="Q49" s="20"/>
      <c r="R49" s="20"/>
      <c r="S49" s="20"/>
      <c r="T49" s="20"/>
      <c r="U49" s="20"/>
      <c r="V49" s="20"/>
      <c r="W49" s="20"/>
      <c r="X49" s="20"/>
      <c r="Y49" s="20"/>
      <c r="Z49" s="20"/>
      <c r="AA49" s="21" t="s">
        <v>19</v>
      </c>
    </row>
    <row r="50" spans="2:27">
      <c r="B50" s="200" t="s">
        <v>221</v>
      </c>
      <c r="C50" s="144" t="s">
        <v>90</v>
      </c>
      <c r="D50" s="129">
        <v>623</v>
      </c>
      <c r="E50" s="124"/>
      <c r="F50" s="113"/>
      <c r="G50" s="118">
        <f>'Раздел 1.1'!F53</f>
        <v>0</v>
      </c>
      <c r="H50" s="118">
        <v>0</v>
      </c>
      <c r="I50" s="118">
        <v>0</v>
      </c>
      <c r="J50" s="103">
        <f>'Разд.1.4 '!V50</f>
        <v>0</v>
      </c>
      <c r="K50" s="102"/>
      <c r="L50" s="20"/>
      <c r="M50" s="20"/>
      <c r="N50" s="20"/>
      <c r="O50" s="20"/>
      <c r="P50" s="20"/>
      <c r="Q50" s="20"/>
      <c r="R50" s="20"/>
      <c r="S50" s="20"/>
      <c r="T50" s="20"/>
      <c r="U50" s="20"/>
      <c r="V50" s="20"/>
      <c r="W50" s="20"/>
      <c r="X50" s="20"/>
      <c r="Y50" s="20"/>
      <c r="Z50" s="20"/>
      <c r="AA50" s="21"/>
    </row>
    <row r="51" spans="2:27" ht="27.6">
      <c r="B51" s="200" t="s">
        <v>222</v>
      </c>
      <c r="C51" s="144" t="s">
        <v>93</v>
      </c>
      <c r="D51" s="129">
        <v>634</v>
      </c>
      <c r="E51" s="124"/>
      <c r="F51" s="113"/>
      <c r="G51" s="118">
        <f>'Раздел 1.1'!F54</f>
        <v>0</v>
      </c>
      <c r="H51" s="118">
        <v>0</v>
      </c>
      <c r="I51" s="118">
        <v>0</v>
      </c>
      <c r="J51" s="103">
        <f>'Разд.1.4 '!V51</f>
        <v>0</v>
      </c>
      <c r="K51" s="102"/>
      <c r="L51" s="20"/>
      <c r="M51" s="20"/>
      <c r="N51" s="20"/>
      <c r="O51" s="20"/>
      <c r="P51" s="20"/>
      <c r="Q51" s="20"/>
      <c r="R51" s="20"/>
      <c r="S51" s="20"/>
      <c r="T51" s="20"/>
      <c r="U51" s="20"/>
      <c r="V51" s="20"/>
      <c r="W51" s="20"/>
      <c r="X51" s="20"/>
      <c r="Y51" s="20"/>
      <c r="Z51" s="20"/>
      <c r="AA51" s="21"/>
    </row>
    <row r="52" spans="2:27">
      <c r="B52" s="200" t="s">
        <v>223</v>
      </c>
      <c r="C52" s="144" t="s">
        <v>224</v>
      </c>
      <c r="D52" s="129">
        <v>810</v>
      </c>
      <c r="E52" s="124"/>
      <c r="F52" s="113"/>
      <c r="G52" s="118">
        <f>'Раздел 1.1'!F55</f>
        <v>0</v>
      </c>
      <c r="H52" s="118">
        <v>0</v>
      </c>
      <c r="I52" s="118">
        <v>0</v>
      </c>
      <c r="J52" s="103">
        <f>'Разд.1.4 '!V52</f>
        <v>0</v>
      </c>
      <c r="K52" s="102"/>
      <c r="L52" s="20"/>
      <c r="M52" s="20"/>
      <c r="N52" s="20"/>
      <c r="O52" s="20"/>
      <c r="P52" s="20"/>
      <c r="Q52" s="20"/>
      <c r="R52" s="20"/>
      <c r="S52" s="20"/>
      <c r="T52" s="20"/>
      <c r="U52" s="20"/>
      <c r="V52" s="20"/>
      <c r="W52" s="20"/>
      <c r="X52" s="20"/>
      <c r="Y52" s="20"/>
      <c r="Z52" s="20"/>
      <c r="AA52" s="21"/>
    </row>
    <row r="53" spans="2:27">
      <c r="B53" s="200" t="s">
        <v>91</v>
      </c>
      <c r="C53" s="144" t="s">
        <v>225</v>
      </c>
      <c r="D53" s="129">
        <v>862</v>
      </c>
      <c r="E53" s="124"/>
      <c r="F53" s="113">
        <f t="shared" si="11"/>
        <v>0</v>
      </c>
      <c r="G53" s="118">
        <f>'Раздел 1.1'!F56</f>
        <v>0</v>
      </c>
      <c r="H53" s="118">
        <v>0</v>
      </c>
      <c r="I53" s="118">
        <v>0</v>
      </c>
      <c r="J53" s="103">
        <f>'Разд.1.4 '!V53</f>
        <v>0</v>
      </c>
      <c r="K53" s="102"/>
      <c r="L53" s="20"/>
      <c r="M53" s="20"/>
      <c r="N53" s="20"/>
      <c r="O53" s="20"/>
      <c r="P53" s="20"/>
      <c r="Q53" s="20"/>
      <c r="R53" s="20"/>
      <c r="S53" s="20"/>
      <c r="T53" s="20"/>
      <c r="U53" s="20"/>
      <c r="V53" s="20"/>
      <c r="W53" s="20"/>
      <c r="X53" s="20"/>
      <c r="Y53" s="20"/>
      <c r="Z53" s="20"/>
      <c r="AA53" s="21" t="s">
        <v>19</v>
      </c>
    </row>
    <row r="54" spans="2:27" ht="28.2" thickBot="1">
      <c r="B54" s="202" t="s">
        <v>92</v>
      </c>
      <c r="C54" s="145" t="s">
        <v>226</v>
      </c>
      <c r="D54" s="136">
        <v>863</v>
      </c>
      <c r="E54" s="125"/>
      <c r="F54" s="114">
        <f t="shared" si="11"/>
        <v>0</v>
      </c>
      <c r="G54" s="118">
        <f>'Раздел 1.1'!F57</f>
        <v>0</v>
      </c>
      <c r="H54" s="118">
        <v>0</v>
      </c>
      <c r="I54" s="118">
        <v>0</v>
      </c>
      <c r="J54" s="103">
        <f>'Разд.1.4 '!V54</f>
        <v>0</v>
      </c>
      <c r="K54" s="102"/>
      <c r="L54" s="20"/>
      <c r="M54" s="20"/>
      <c r="N54" s="20"/>
      <c r="O54" s="20"/>
      <c r="P54" s="20"/>
      <c r="Q54" s="20"/>
      <c r="R54" s="20"/>
      <c r="S54" s="20"/>
      <c r="T54" s="20"/>
      <c r="U54" s="20"/>
      <c r="V54" s="20"/>
      <c r="W54" s="20"/>
      <c r="X54" s="20"/>
      <c r="Y54" s="20"/>
      <c r="Z54" s="20"/>
      <c r="AA54" s="21" t="s">
        <v>19</v>
      </c>
    </row>
    <row r="55" spans="2:27">
      <c r="B55" s="201" t="s">
        <v>95</v>
      </c>
      <c r="C55" s="142" t="s">
        <v>96</v>
      </c>
      <c r="D55" s="135" t="s">
        <v>19</v>
      </c>
      <c r="E55" s="134"/>
      <c r="F55" s="132">
        <f>+F56</f>
        <v>0</v>
      </c>
      <c r="G55" s="133">
        <f>'Раздел 1.1'!F55</f>
        <v>0</v>
      </c>
      <c r="H55" s="133">
        <v>0</v>
      </c>
      <c r="I55" s="133">
        <v>0</v>
      </c>
      <c r="J55" s="103" t="s">
        <v>242</v>
      </c>
      <c r="K55" s="101">
        <f>+K56</f>
        <v>0</v>
      </c>
      <c r="L55" s="19">
        <f t="shared" ref="L55:X55" si="12">+L56</f>
        <v>0</v>
      </c>
      <c r="M55" s="19">
        <f t="shared" si="12"/>
        <v>0</v>
      </c>
      <c r="N55" s="19">
        <f t="shared" si="12"/>
        <v>0</v>
      </c>
      <c r="O55" s="19">
        <f t="shared" si="12"/>
        <v>0</v>
      </c>
      <c r="P55" s="19">
        <f t="shared" si="12"/>
        <v>0</v>
      </c>
      <c r="Q55" s="19">
        <f t="shared" si="12"/>
        <v>0</v>
      </c>
      <c r="R55" s="19">
        <f t="shared" si="12"/>
        <v>0</v>
      </c>
      <c r="S55" s="19">
        <f t="shared" si="12"/>
        <v>0</v>
      </c>
      <c r="T55" s="19">
        <f t="shared" si="12"/>
        <v>0</v>
      </c>
      <c r="U55" s="19">
        <f t="shared" si="12"/>
        <v>0</v>
      </c>
      <c r="V55" s="19">
        <f t="shared" si="12"/>
        <v>0</v>
      </c>
      <c r="W55" s="19">
        <f t="shared" si="12"/>
        <v>0</v>
      </c>
      <c r="X55" s="19">
        <f t="shared" si="12"/>
        <v>0</v>
      </c>
      <c r="Y55" s="19"/>
      <c r="Z55" s="19"/>
      <c r="AA55" s="22" t="s">
        <v>19</v>
      </c>
    </row>
    <row r="56" spans="2:27" ht="27.6">
      <c r="B56" s="200" t="s">
        <v>98</v>
      </c>
      <c r="C56" s="144" t="s">
        <v>97</v>
      </c>
      <c r="D56" s="128">
        <v>831</v>
      </c>
      <c r="E56" s="124"/>
      <c r="F56" s="113">
        <f>SUM(K56:Y56)</f>
        <v>0</v>
      </c>
      <c r="G56" s="118">
        <f>'Раздел 1.1'!F56</f>
        <v>0</v>
      </c>
      <c r="H56" s="118">
        <v>0</v>
      </c>
      <c r="I56" s="118">
        <v>0</v>
      </c>
      <c r="J56" s="103" t="s">
        <v>242</v>
      </c>
      <c r="K56" s="102"/>
      <c r="L56" s="20"/>
      <c r="M56" s="20"/>
      <c r="N56" s="20"/>
      <c r="O56" s="20"/>
      <c r="P56" s="20"/>
      <c r="Q56" s="20"/>
      <c r="R56" s="20"/>
      <c r="S56" s="20"/>
      <c r="T56" s="20"/>
      <c r="U56" s="20"/>
      <c r="V56" s="20"/>
      <c r="W56" s="20"/>
      <c r="X56" s="20"/>
      <c r="Y56" s="20"/>
      <c r="Z56" s="20"/>
      <c r="AA56" s="21" t="s">
        <v>19</v>
      </c>
    </row>
    <row r="57" spans="2:27">
      <c r="B57" s="199" t="s">
        <v>100</v>
      </c>
      <c r="C57" s="143" t="s">
        <v>94</v>
      </c>
      <c r="D57" s="127" t="s">
        <v>19</v>
      </c>
      <c r="E57" s="123"/>
      <c r="F57" s="113" t="e">
        <f>+F58+#REF!+F59+F60+F69+F61</f>
        <v>#REF!</v>
      </c>
      <c r="G57" s="118">
        <f>'Раздел 1.1'!F57</f>
        <v>0</v>
      </c>
      <c r="H57" s="118">
        <v>0</v>
      </c>
      <c r="I57" s="118">
        <v>0</v>
      </c>
      <c r="J57" s="103">
        <f>'Разд.1.4 '!V57</f>
        <v>0</v>
      </c>
      <c r="K57" s="101" t="e">
        <f>+K58+#REF!+K59+K60</f>
        <v>#REF!</v>
      </c>
      <c r="L57" s="19" t="e">
        <f>+L58+#REF!+L59+L60</f>
        <v>#REF!</v>
      </c>
      <c r="M57" s="19" t="e">
        <f>+M58+#REF!+M59+M60</f>
        <v>#REF!</v>
      </c>
      <c r="N57" s="19" t="e">
        <f>+N58+#REF!+N59+N60</f>
        <v>#REF!</v>
      </c>
      <c r="O57" s="19" t="e">
        <f>+O58+#REF!+O59+O60</f>
        <v>#REF!</v>
      </c>
      <c r="P57" s="19" t="e">
        <f>+P58+#REF!+P59+P60</f>
        <v>#REF!</v>
      </c>
      <c r="Q57" s="19" t="e">
        <f>+Q58+#REF!+Q59+Q60</f>
        <v>#REF!</v>
      </c>
      <c r="R57" s="19" t="e">
        <f>+R58+#REF!+R59+R60</f>
        <v>#REF!</v>
      </c>
      <c r="S57" s="19" t="e">
        <f>+S58+#REF!+S59+S60</f>
        <v>#REF!</v>
      </c>
      <c r="T57" s="19" t="e">
        <f>+T58+#REF!+T59+T60</f>
        <v>#REF!</v>
      </c>
      <c r="U57" s="19" t="e">
        <f>+U58+#REF!+U59+U60</f>
        <v>#REF!</v>
      </c>
      <c r="V57" s="19" t="e">
        <f>+V58+#REF!+V59+V60</f>
        <v>#REF!</v>
      </c>
      <c r="W57" s="19" t="e">
        <f>+W58+#REF!+W59+W60</f>
        <v>#REF!</v>
      </c>
      <c r="X57" s="19" t="e">
        <f>+X58+#REF!+X59+X60</f>
        <v>#REF!</v>
      </c>
      <c r="Y57" s="19"/>
      <c r="Z57" s="19"/>
      <c r="AA57" s="19"/>
    </row>
    <row r="58" spans="2:27" ht="41.4">
      <c r="B58" s="203" t="s">
        <v>254</v>
      </c>
      <c r="C58" s="144" t="s">
        <v>101</v>
      </c>
      <c r="D58" s="128">
        <v>241</v>
      </c>
      <c r="E58" s="124"/>
      <c r="F58" s="113">
        <f t="shared" ref="F58:F71" si="13">SUM(K58:Y58)</f>
        <v>0</v>
      </c>
      <c r="G58" s="118">
        <f>'Раздел 1.1'!F58</f>
        <v>0</v>
      </c>
      <c r="H58" s="118">
        <v>0</v>
      </c>
      <c r="I58" s="118">
        <v>0</v>
      </c>
      <c r="J58" s="103">
        <f>'Разд.1.4 '!V58</f>
        <v>0</v>
      </c>
      <c r="K58" s="102"/>
      <c r="L58" s="20"/>
      <c r="M58" s="20"/>
      <c r="N58" s="20"/>
      <c r="O58" s="20"/>
      <c r="P58" s="20"/>
      <c r="Q58" s="20"/>
      <c r="R58" s="20"/>
      <c r="S58" s="20"/>
      <c r="T58" s="20"/>
      <c r="U58" s="20"/>
      <c r="V58" s="20"/>
      <c r="W58" s="20"/>
      <c r="X58" s="20"/>
      <c r="Y58" s="20"/>
      <c r="Z58" s="20"/>
      <c r="AA58" s="20"/>
    </row>
    <row r="59" spans="2:27" ht="27.6">
      <c r="B59" s="200" t="s">
        <v>103</v>
      </c>
      <c r="C59" s="144" t="s">
        <v>102</v>
      </c>
      <c r="D59" s="128">
        <v>243</v>
      </c>
      <c r="E59" s="124"/>
      <c r="F59" s="113">
        <f t="shared" si="13"/>
        <v>0</v>
      </c>
      <c r="G59" s="118">
        <f>'Раздел 1.1'!F59</f>
        <v>0</v>
      </c>
      <c r="H59" s="118">
        <v>0</v>
      </c>
      <c r="I59" s="118">
        <v>0</v>
      </c>
      <c r="J59" s="103">
        <f>'Разд.1.4 '!V59</f>
        <v>0</v>
      </c>
      <c r="K59" s="102"/>
      <c r="L59" s="20"/>
      <c r="M59" s="20"/>
      <c r="N59" s="20"/>
      <c r="O59" s="20"/>
      <c r="P59" s="20"/>
      <c r="Q59" s="20"/>
      <c r="R59" s="20"/>
      <c r="S59" s="20"/>
      <c r="T59" s="20"/>
      <c r="U59" s="20"/>
      <c r="V59" s="20"/>
      <c r="W59" s="20"/>
      <c r="X59" s="20"/>
      <c r="Y59" s="20"/>
      <c r="Z59" s="20"/>
      <c r="AA59" s="20"/>
    </row>
    <row r="60" spans="2:27">
      <c r="B60" s="200" t="s">
        <v>104</v>
      </c>
      <c r="C60" s="144" t="s">
        <v>105</v>
      </c>
      <c r="D60" s="128">
        <v>244</v>
      </c>
      <c r="E60" s="124"/>
      <c r="F60" s="113">
        <f t="shared" si="13"/>
        <v>0</v>
      </c>
      <c r="G60" s="118">
        <f>'Раздел 1.1'!F60</f>
        <v>0</v>
      </c>
      <c r="H60" s="118">
        <v>0</v>
      </c>
      <c r="I60" s="118">
        <v>0</v>
      </c>
      <c r="J60" s="103">
        <f>'Разд.1.4 '!V60</f>
        <v>0</v>
      </c>
      <c r="K60" s="102"/>
      <c r="L60" s="20"/>
      <c r="M60" s="20"/>
      <c r="N60" s="20"/>
      <c r="O60" s="20"/>
      <c r="P60" s="20"/>
      <c r="Q60" s="20"/>
      <c r="R60" s="20"/>
      <c r="S60" s="20"/>
      <c r="T60" s="20"/>
      <c r="U60" s="20"/>
      <c r="V60" s="20"/>
      <c r="W60" s="20"/>
      <c r="X60" s="20"/>
      <c r="Y60" s="20"/>
      <c r="Z60" s="20"/>
      <c r="AA60" s="20"/>
    </row>
    <row r="61" spans="2:27" ht="27.6">
      <c r="B61" s="200" t="s">
        <v>125</v>
      </c>
      <c r="C61" s="144" t="s">
        <v>126</v>
      </c>
      <c r="D61" s="128">
        <v>244</v>
      </c>
      <c r="E61" s="124"/>
      <c r="F61" s="113">
        <f t="shared" si="13"/>
        <v>0</v>
      </c>
      <c r="G61" s="118">
        <f>'Раздел 1.1'!F61</f>
        <v>0</v>
      </c>
      <c r="H61" s="118">
        <v>0</v>
      </c>
      <c r="I61" s="118">
        <v>0</v>
      </c>
      <c r="J61" s="103">
        <f>'Разд.1.4 '!V61</f>
        <v>0</v>
      </c>
      <c r="K61" s="102">
        <f>+K63+K64+K65</f>
        <v>0</v>
      </c>
      <c r="L61" s="20">
        <f t="shared" ref="L61:X61" si="14">+L63+L64+L65</f>
        <v>0</v>
      </c>
      <c r="M61" s="20">
        <f t="shared" si="14"/>
        <v>0</v>
      </c>
      <c r="N61" s="20">
        <f t="shared" si="14"/>
        <v>0</v>
      </c>
      <c r="O61" s="20">
        <f t="shared" si="14"/>
        <v>0</v>
      </c>
      <c r="P61" s="20">
        <f t="shared" si="14"/>
        <v>0</v>
      </c>
      <c r="Q61" s="20">
        <f t="shared" si="14"/>
        <v>0</v>
      </c>
      <c r="R61" s="20">
        <f t="shared" si="14"/>
        <v>0</v>
      </c>
      <c r="S61" s="20">
        <f t="shared" si="14"/>
        <v>0</v>
      </c>
      <c r="T61" s="20">
        <f t="shared" si="14"/>
        <v>0</v>
      </c>
      <c r="U61" s="20">
        <f t="shared" si="14"/>
        <v>0</v>
      </c>
      <c r="V61" s="20">
        <f t="shared" si="14"/>
        <v>0</v>
      </c>
      <c r="W61" s="20">
        <f t="shared" si="14"/>
        <v>0</v>
      </c>
      <c r="X61" s="20">
        <f t="shared" si="14"/>
        <v>0</v>
      </c>
      <c r="Y61" s="20"/>
      <c r="Z61" s="20"/>
      <c r="AA61" s="20"/>
    </row>
    <row r="62" spans="2:27">
      <c r="B62" s="204" t="s">
        <v>121</v>
      </c>
      <c r="C62" s="144"/>
      <c r="D62" s="128"/>
      <c r="E62" s="124"/>
      <c r="F62" s="113">
        <f t="shared" si="13"/>
        <v>0</v>
      </c>
      <c r="G62" s="118">
        <f>'Раздел 1.1'!F62</f>
        <v>0</v>
      </c>
      <c r="H62" s="118">
        <v>0</v>
      </c>
      <c r="I62" s="118">
        <v>0</v>
      </c>
      <c r="J62" s="103">
        <f>'Разд.1.4 '!V62</f>
        <v>0</v>
      </c>
      <c r="K62" s="102"/>
      <c r="L62" s="20"/>
      <c r="M62" s="20"/>
      <c r="N62" s="20"/>
      <c r="O62" s="20"/>
      <c r="P62" s="20"/>
      <c r="Q62" s="20"/>
      <c r="R62" s="20"/>
      <c r="S62" s="20"/>
      <c r="T62" s="20"/>
      <c r="U62" s="20"/>
      <c r="V62" s="20"/>
      <c r="W62" s="20"/>
      <c r="X62" s="20"/>
      <c r="Y62" s="20"/>
      <c r="Z62" s="20"/>
      <c r="AA62" s="20"/>
    </row>
    <row r="63" spans="2:27">
      <c r="B63" s="204" t="s">
        <v>123</v>
      </c>
      <c r="C63" s="144" t="s">
        <v>127</v>
      </c>
      <c r="D63" s="128">
        <v>244</v>
      </c>
      <c r="E63" s="124"/>
      <c r="F63" s="113">
        <f t="shared" si="13"/>
        <v>0</v>
      </c>
      <c r="G63" s="118">
        <f>'Раздел 1.1'!F63</f>
        <v>0</v>
      </c>
      <c r="H63" s="118">
        <v>0</v>
      </c>
      <c r="I63" s="118">
        <v>0</v>
      </c>
      <c r="J63" s="103">
        <f>'Разд.1.4 '!V63</f>
        <v>0</v>
      </c>
      <c r="K63" s="102"/>
      <c r="L63" s="20"/>
      <c r="M63" s="20"/>
      <c r="N63" s="20"/>
      <c r="O63" s="20"/>
      <c r="P63" s="20"/>
      <c r="Q63" s="20"/>
      <c r="R63" s="20"/>
      <c r="S63" s="20"/>
      <c r="T63" s="20"/>
      <c r="U63" s="20"/>
      <c r="V63" s="20"/>
      <c r="W63" s="20"/>
      <c r="X63" s="20"/>
      <c r="Y63" s="20"/>
      <c r="Z63" s="20"/>
      <c r="AA63" s="20"/>
    </row>
    <row r="64" spans="2:27">
      <c r="B64" s="204" t="s">
        <v>124</v>
      </c>
      <c r="C64" s="144" t="s">
        <v>128</v>
      </c>
      <c r="D64" s="128">
        <v>244</v>
      </c>
      <c r="E64" s="124"/>
      <c r="F64" s="113">
        <f t="shared" si="13"/>
        <v>0</v>
      </c>
      <c r="G64" s="118">
        <f>'Раздел 1.1'!F64</f>
        <v>0</v>
      </c>
      <c r="H64" s="118">
        <v>0</v>
      </c>
      <c r="I64" s="118">
        <v>0</v>
      </c>
      <c r="J64" s="103">
        <f>'Разд.1.4 '!V64</f>
        <v>0</v>
      </c>
      <c r="K64" s="102"/>
      <c r="L64" s="20"/>
      <c r="M64" s="20"/>
      <c r="N64" s="20"/>
      <c r="O64" s="20"/>
      <c r="P64" s="20"/>
      <c r="Q64" s="20"/>
      <c r="R64" s="20"/>
      <c r="S64" s="20"/>
      <c r="T64" s="20"/>
      <c r="U64" s="20"/>
      <c r="V64" s="20"/>
      <c r="W64" s="20"/>
      <c r="X64" s="20"/>
      <c r="Y64" s="20"/>
      <c r="Z64" s="20"/>
      <c r="AA64" s="20"/>
    </row>
    <row r="65" spans="2:27">
      <c r="B65" s="216" t="s">
        <v>304</v>
      </c>
      <c r="C65" s="237" t="s">
        <v>129</v>
      </c>
      <c r="D65" s="197">
        <v>244</v>
      </c>
      <c r="E65" s="124"/>
      <c r="F65" s="113">
        <f t="shared" si="13"/>
        <v>0</v>
      </c>
      <c r="G65" s="118">
        <f>'Раздел 1.1'!F65</f>
        <v>0</v>
      </c>
      <c r="H65" s="118">
        <v>0</v>
      </c>
      <c r="I65" s="118">
        <v>0</v>
      </c>
      <c r="J65" s="103">
        <f>'Разд.1.4 '!V65</f>
        <v>0</v>
      </c>
      <c r="K65" s="102"/>
      <c r="L65" s="20"/>
      <c r="M65" s="20"/>
      <c r="N65" s="20"/>
      <c r="O65" s="20"/>
      <c r="P65" s="20"/>
      <c r="Q65" s="20"/>
      <c r="R65" s="20"/>
      <c r="S65" s="20"/>
      <c r="T65" s="20"/>
      <c r="U65" s="20"/>
      <c r="V65" s="20"/>
      <c r="W65" s="20"/>
      <c r="X65" s="20"/>
      <c r="Y65" s="20"/>
      <c r="Z65" s="20"/>
      <c r="AA65" s="20"/>
    </row>
    <row r="66" spans="2:27">
      <c r="B66" s="216" t="s">
        <v>305</v>
      </c>
      <c r="C66" s="237" t="s">
        <v>298</v>
      </c>
      <c r="D66" s="197">
        <v>244</v>
      </c>
      <c r="E66" s="124"/>
      <c r="F66" s="113">
        <f t="shared" si="13"/>
        <v>0</v>
      </c>
      <c r="G66" s="118">
        <f>'Раздел 1.1'!F66</f>
        <v>0</v>
      </c>
      <c r="H66" s="118">
        <v>0</v>
      </c>
      <c r="I66" s="118">
        <v>0</v>
      </c>
      <c r="J66" s="103">
        <f>'Разд.1.4 '!V66</f>
        <v>0</v>
      </c>
      <c r="K66" s="102"/>
      <c r="L66" s="20"/>
      <c r="M66" s="20"/>
      <c r="N66" s="20"/>
      <c r="O66" s="20"/>
      <c r="P66" s="20"/>
      <c r="Q66" s="20"/>
      <c r="R66" s="20"/>
      <c r="S66" s="20"/>
      <c r="T66" s="20"/>
      <c r="U66" s="20"/>
      <c r="V66" s="20"/>
      <c r="W66" s="20"/>
      <c r="X66" s="20"/>
      <c r="Y66" s="20"/>
      <c r="Z66" s="20"/>
      <c r="AA66" s="20"/>
    </row>
    <row r="67" spans="2:27" ht="27.6">
      <c r="B67" s="203" t="s">
        <v>255</v>
      </c>
      <c r="C67" s="146" t="s">
        <v>122</v>
      </c>
      <c r="D67" s="147">
        <v>246</v>
      </c>
      <c r="E67" s="124"/>
      <c r="F67" s="113"/>
      <c r="G67" s="118">
        <f>'Раздел 1.1'!F67</f>
        <v>0</v>
      </c>
      <c r="H67" s="118">
        <v>0</v>
      </c>
      <c r="I67" s="118">
        <v>0</v>
      </c>
      <c r="J67" s="103">
        <f>'Разд.1.4 '!V67</f>
        <v>0</v>
      </c>
      <c r="K67" s="102"/>
      <c r="L67" s="20"/>
      <c r="M67" s="20"/>
      <c r="N67" s="20"/>
      <c r="O67" s="20"/>
      <c r="P67" s="20"/>
      <c r="Q67" s="20"/>
      <c r="R67" s="20"/>
      <c r="S67" s="20"/>
      <c r="T67" s="20"/>
      <c r="U67" s="20"/>
      <c r="V67" s="20"/>
      <c r="W67" s="20"/>
      <c r="X67" s="20"/>
      <c r="Y67" s="20"/>
      <c r="Z67" s="20"/>
      <c r="AA67" s="20"/>
    </row>
    <row r="68" spans="2:27">
      <c r="B68" s="203" t="s">
        <v>256</v>
      </c>
      <c r="C68" s="146" t="s">
        <v>257</v>
      </c>
      <c r="D68" s="147">
        <v>247</v>
      </c>
      <c r="E68" s="124"/>
      <c r="F68" s="113"/>
      <c r="G68" s="118">
        <f>'Раздел 1.1'!F68</f>
        <v>0</v>
      </c>
      <c r="H68" s="118">
        <v>0</v>
      </c>
      <c r="I68" s="118">
        <v>0</v>
      </c>
      <c r="J68" s="103">
        <f>'Разд.1.4 '!V68</f>
        <v>0</v>
      </c>
      <c r="K68" s="102"/>
      <c r="L68" s="20"/>
      <c r="M68" s="20"/>
      <c r="N68" s="20"/>
      <c r="O68" s="20"/>
      <c r="P68" s="20"/>
      <c r="Q68" s="20"/>
      <c r="R68" s="20"/>
      <c r="S68" s="20"/>
      <c r="T68" s="20"/>
      <c r="U68" s="20"/>
      <c r="V68" s="20"/>
      <c r="W68" s="20"/>
      <c r="X68" s="20"/>
      <c r="Y68" s="20"/>
      <c r="Z68" s="20"/>
      <c r="AA68" s="20"/>
    </row>
    <row r="69" spans="2:27" ht="27.6">
      <c r="B69" s="200" t="s">
        <v>120</v>
      </c>
      <c r="C69" s="146" t="s">
        <v>258</v>
      </c>
      <c r="D69" s="128">
        <v>400</v>
      </c>
      <c r="E69" s="124"/>
      <c r="F69" s="113">
        <f t="shared" si="13"/>
        <v>0</v>
      </c>
      <c r="G69" s="118">
        <f>'Раздел 1.1'!F69</f>
        <v>0</v>
      </c>
      <c r="H69" s="118">
        <v>0</v>
      </c>
      <c r="I69" s="118">
        <v>0</v>
      </c>
      <c r="J69" s="103">
        <f>'Разд.1.4 '!V69</f>
        <v>0</v>
      </c>
      <c r="K69" s="102"/>
      <c r="L69" s="20"/>
      <c r="M69" s="20"/>
      <c r="N69" s="20"/>
      <c r="O69" s="20"/>
      <c r="P69" s="20"/>
      <c r="Q69" s="20"/>
      <c r="R69" s="20"/>
      <c r="S69" s="20"/>
      <c r="T69" s="20"/>
      <c r="U69" s="20"/>
      <c r="V69" s="20"/>
      <c r="W69" s="20"/>
      <c r="X69" s="20"/>
      <c r="Y69" s="20"/>
      <c r="Z69" s="20"/>
      <c r="AA69" s="20"/>
    </row>
    <row r="70" spans="2:27" ht="41.4">
      <c r="B70" s="200" t="s">
        <v>106</v>
      </c>
      <c r="C70" s="146" t="s">
        <v>259</v>
      </c>
      <c r="D70" s="128">
        <v>406</v>
      </c>
      <c r="E70" s="124"/>
      <c r="F70" s="113">
        <f t="shared" si="13"/>
        <v>0</v>
      </c>
      <c r="G70" s="118">
        <f>'Раздел 1.1'!F70</f>
        <v>0</v>
      </c>
      <c r="H70" s="118">
        <v>0</v>
      </c>
      <c r="I70" s="118">
        <v>0</v>
      </c>
      <c r="J70" s="103">
        <f>'Разд.1.4 '!V70</f>
        <v>0</v>
      </c>
      <c r="K70" s="102"/>
      <c r="L70" s="20"/>
      <c r="M70" s="20"/>
      <c r="N70" s="20"/>
      <c r="O70" s="20"/>
      <c r="P70" s="20"/>
      <c r="Q70" s="20"/>
      <c r="R70" s="20"/>
      <c r="S70" s="20"/>
      <c r="T70" s="20"/>
      <c r="U70" s="20"/>
      <c r="V70" s="20"/>
      <c r="W70" s="20"/>
      <c r="X70" s="20"/>
      <c r="Y70" s="20"/>
      <c r="Z70" s="20"/>
      <c r="AA70" s="20"/>
    </row>
    <row r="71" spans="2:27" ht="27.6">
      <c r="B71" s="200" t="s">
        <v>107</v>
      </c>
      <c r="C71" s="146" t="s">
        <v>260</v>
      </c>
      <c r="D71" s="128">
        <v>407</v>
      </c>
      <c r="E71" s="124"/>
      <c r="F71" s="113">
        <f t="shared" si="13"/>
        <v>0</v>
      </c>
      <c r="G71" s="118">
        <f>'Раздел 1.1'!F71</f>
        <v>0</v>
      </c>
      <c r="H71" s="118">
        <v>0</v>
      </c>
      <c r="I71" s="118">
        <v>0</v>
      </c>
      <c r="J71" s="103">
        <f>'Разд.1.4 '!V71</f>
        <v>0</v>
      </c>
      <c r="K71" s="102"/>
      <c r="L71" s="20"/>
      <c r="M71" s="20"/>
      <c r="N71" s="20"/>
      <c r="O71" s="20"/>
      <c r="P71" s="20"/>
      <c r="Q71" s="20"/>
      <c r="R71" s="20"/>
      <c r="S71" s="20"/>
      <c r="T71" s="20"/>
      <c r="U71" s="20"/>
      <c r="V71" s="20"/>
      <c r="W71" s="20"/>
      <c r="X71" s="20"/>
      <c r="Y71" s="20"/>
      <c r="Z71" s="20"/>
      <c r="AA71" s="20"/>
    </row>
    <row r="72" spans="2:27">
      <c r="B72" s="200" t="s">
        <v>294</v>
      </c>
      <c r="C72" s="146" t="s">
        <v>295</v>
      </c>
      <c r="D72" s="128">
        <v>880</v>
      </c>
      <c r="E72" s="124"/>
      <c r="F72" s="113"/>
      <c r="G72" s="118">
        <f>'Раздел 1.1'!F72</f>
        <v>0</v>
      </c>
      <c r="H72" s="118">
        <f>'Раздел 1.2'!F72</f>
        <v>0</v>
      </c>
      <c r="I72" s="118">
        <f>'Раздел 1.3'!F72</f>
        <v>0</v>
      </c>
      <c r="J72" s="103">
        <f>'Разд.1.4 '!V72</f>
        <v>0</v>
      </c>
      <c r="K72" s="102"/>
      <c r="L72" s="20"/>
      <c r="M72" s="20"/>
      <c r="N72" s="20"/>
      <c r="O72" s="20"/>
      <c r="P72" s="20"/>
      <c r="Q72" s="20"/>
      <c r="R72" s="20"/>
      <c r="S72" s="20"/>
      <c r="T72" s="20"/>
      <c r="U72" s="20"/>
      <c r="V72" s="20"/>
      <c r="W72" s="20"/>
      <c r="X72" s="20"/>
      <c r="Y72" s="20"/>
      <c r="Z72" s="20"/>
      <c r="AA72" s="20"/>
    </row>
    <row r="73" spans="2:27">
      <c r="B73" s="199" t="s">
        <v>108</v>
      </c>
      <c r="C73" s="143" t="s">
        <v>109</v>
      </c>
      <c r="D73" s="127">
        <v>100</v>
      </c>
      <c r="E73" s="123"/>
      <c r="F73" s="113">
        <f>SUM(K73:Y73)</f>
        <v>0</v>
      </c>
      <c r="G73" s="118">
        <f>'Раздел 1.1'!F73</f>
        <v>0</v>
      </c>
      <c r="H73" s="118">
        <v>0</v>
      </c>
      <c r="I73" s="118">
        <v>0</v>
      </c>
      <c r="J73" s="103" t="s">
        <v>242</v>
      </c>
      <c r="K73" s="101"/>
      <c r="L73" s="19"/>
      <c r="M73" s="19"/>
      <c r="N73" s="19"/>
      <c r="O73" s="19"/>
      <c r="P73" s="19"/>
      <c r="Q73" s="19"/>
      <c r="R73" s="19"/>
      <c r="S73" s="19"/>
      <c r="T73" s="19"/>
      <c r="U73" s="19"/>
      <c r="V73" s="19"/>
      <c r="W73" s="19"/>
      <c r="X73" s="19"/>
      <c r="Y73" s="19"/>
      <c r="Z73" s="19"/>
      <c r="AA73" s="22" t="s">
        <v>19</v>
      </c>
    </row>
    <row r="74" spans="2:27" ht="27.6">
      <c r="B74" s="200" t="s">
        <v>111</v>
      </c>
      <c r="C74" s="144" t="s">
        <v>110</v>
      </c>
      <c r="D74" s="128"/>
      <c r="E74" s="124"/>
      <c r="F74" s="113">
        <f t="shared" ref="F74:F76" si="15">SUM(K74:Y74)</f>
        <v>0</v>
      </c>
      <c r="G74" s="118">
        <f>'Раздел 1.1'!F74</f>
        <v>0</v>
      </c>
      <c r="H74" s="118">
        <v>0</v>
      </c>
      <c r="I74" s="118">
        <v>0</v>
      </c>
      <c r="J74" s="103" t="s">
        <v>242</v>
      </c>
      <c r="K74" s="102"/>
      <c r="L74" s="20"/>
      <c r="M74" s="20"/>
      <c r="N74" s="20"/>
      <c r="O74" s="20"/>
      <c r="P74" s="20"/>
      <c r="Q74" s="20"/>
      <c r="R74" s="20"/>
      <c r="S74" s="20"/>
      <c r="T74" s="20"/>
      <c r="U74" s="20"/>
      <c r="V74" s="20"/>
      <c r="W74" s="20"/>
      <c r="X74" s="20"/>
      <c r="Y74" s="20"/>
      <c r="Z74" s="20"/>
      <c r="AA74" s="21" t="s">
        <v>19</v>
      </c>
    </row>
    <row r="75" spans="2:27">
      <c r="B75" s="200" t="s">
        <v>112</v>
      </c>
      <c r="C75" s="144" t="s">
        <v>113</v>
      </c>
      <c r="D75" s="128"/>
      <c r="E75" s="124"/>
      <c r="F75" s="113">
        <f t="shared" si="15"/>
        <v>0</v>
      </c>
      <c r="G75" s="118">
        <f>'Раздел 1.1'!F75</f>
        <v>0</v>
      </c>
      <c r="H75" s="118">
        <v>0</v>
      </c>
      <c r="I75" s="118">
        <v>0</v>
      </c>
      <c r="J75" s="103" t="s">
        <v>242</v>
      </c>
      <c r="K75" s="102"/>
      <c r="L75" s="20"/>
      <c r="M75" s="20"/>
      <c r="N75" s="20"/>
      <c r="O75" s="20"/>
      <c r="P75" s="20"/>
      <c r="Q75" s="20"/>
      <c r="R75" s="20"/>
      <c r="S75" s="20"/>
      <c r="T75" s="20"/>
      <c r="U75" s="20"/>
      <c r="V75" s="20"/>
      <c r="W75" s="20"/>
      <c r="X75" s="20"/>
      <c r="Y75" s="20"/>
      <c r="Z75" s="20"/>
      <c r="AA75" s="21" t="s">
        <v>19</v>
      </c>
    </row>
    <row r="76" spans="2:27">
      <c r="B76" s="200" t="s">
        <v>115</v>
      </c>
      <c r="C76" s="144" t="s">
        <v>114</v>
      </c>
      <c r="D76" s="128"/>
      <c r="E76" s="124"/>
      <c r="F76" s="113">
        <f t="shared" si="15"/>
        <v>0</v>
      </c>
      <c r="G76" s="118">
        <f>'Раздел 1.1'!F76</f>
        <v>0</v>
      </c>
      <c r="H76" s="118">
        <v>0</v>
      </c>
      <c r="I76" s="118">
        <v>0</v>
      </c>
      <c r="J76" s="103" t="s">
        <v>242</v>
      </c>
      <c r="K76" s="102"/>
      <c r="L76" s="20"/>
      <c r="M76" s="20"/>
      <c r="N76" s="20"/>
      <c r="O76" s="20"/>
      <c r="P76" s="20"/>
      <c r="Q76" s="20"/>
      <c r="R76" s="20"/>
      <c r="S76" s="20"/>
      <c r="T76" s="20"/>
      <c r="U76" s="20"/>
      <c r="V76" s="20"/>
      <c r="W76" s="20"/>
      <c r="X76" s="20"/>
      <c r="Y76" s="20"/>
      <c r="Z76" s="20"/>
      <c r="AA76" s="21" t="s">
        <v>19</v>
      </c>
    </row>
    <row r="77" spans="2:27">
      <c r="B77" s="199" t="s">
        <v>116</v>
      </c>
      <c r="C77" s="143" t="s">
        <v>117</v>
      </c>
      <c r="D77" s="127" t="s">
        <v>19</v>
      </c>
      <c r="E77" s="123"/>
      <c r="F77" s="113"/>
      <c r="G77" s="118">
        <f>'Раздел 1.1'!F77</f>
        <v>0</v>
      </c>
      <c r="H77" s="118">
        <v>0</v>
      </c>
      <c r="I77" s="118">
        <v>0</v>
      </c>
      <c r="J77" s="103" t="s">
        <v>242</v>
      </c>
      <c r="K77" s="101"/>
      <c r="L77" s="19"/>
      <c r="M77" s="19"/>
      <c r="N77" s="19"/>
      <c r="O77" s="19"/>
      <c r="P77" s="19"/>
      <c r="Q77" s="19"/>
      <c r="R77" s="19"/>
      <c r="S77" s="19"/>
      <c r="T77" s="19"/>
      <c r="U77" s="19"/>
      <c r="V77" s="19"/>
      <c r="W77" s="19"/>
      <c r="X77" s="19"/>
      <c r="Y77" s="19"/>
      <c r="Z77" s="19"/>
      <c r="AA77" s="22" t="s">
        <v>19</v>
      </c>
    </row>
    <row r="78" spans="2:27" ht="28.2" thickBot="1">
      <c r="B78" s="202" t="s">
        <v>119</v>
      </c>
      <c r="C78" s="145" t="s">
        <v>118</v>
      </c>
      <c r="D78" s="131">
        <v>610</v>
      </c>
      <c r="E78" s="125"/>
      <c r="F78" s="137">
        <f>SUM(K78:Y78)</f>
        <v>0</v>
      </c>
      <c r="G78" s="119">
        <f>'Раздел 1.1'!F78</f>
        <v>0</v>
      </c>
      <c r="H78" s="119">
        <v>0</v>
      </c>
      <c r="I78" s="119">
        <v>0</v>
      </c>
      <c r="J78" s="104" t="s">
        <v>242</v>
      </c>
      <c r="K78" s="102"/>
      <c r="L78" s="20"/>
      <c r="M78" s="20"/>
      <c r="N78" s="20"/>
      <c r="O78" s="20"/>
      <c r="P78" s="20"/>
      <c r="Q78" s="20"/>
      <c r="R78" s="20"/>
      <c r="S78" s="20"/>
      <c r="T78" s="20"/>
      <c r="U78" s="20"/>
      <c r="V78" s="20"/>
      <c r="W78" s="20"/>
      <c r="X78" s="20"/>
      <c r="Y78" s="20"/>
      <c r="Z78" s="20"/>
      <c r="AA78" s="21" t="s">
        <v>19</v>
      </c>
    </row>
    <row r="80" spans="2:27" ht="15.6">
      <c r="B80" s="308" t="s">
        <v>227</v>
      </c>
      <c r="C80" s="308"/>
      <c r="D80" s="308"/>
      <c r="E80" s="308"/>
      <c r="F80" s="308"/>
      <c r="G80" s="308"/>
      <c r="H80" s="308"/>
      <c r="I80" s="308"/>
      <c r="J80" s="308"/>
    </row>
    <row r="81" spans="1:27" ht="15.6">
      <c r="B81" s="308" t="s">
        <v>228</v>
      </c>
      <c r="C81" s="308"/>
      <c r="D81" s="308"/>
      <c r="E81" s="308"/>
      <c r="F81" s="308"/>
      <c r="G81" s="308"/>
      <c r="H81" s="308"/>
      <c r="I81" s="308"/>
      <c r="J81" s="308"/>
    </row>
    <row r="82" spans="1:27">
      <c r="A82" s="66"/>
      <c r="B82" s="309" t="s">
        <v>303</v>
      </c>
      <c r="C82" s="309"/>
      <c r="D82" s="309"/>
      <c r="E82" s="309"/>
      <c r="F82" s="309"/>
      <c r="G82" s="309"/>
      <c r="H82" s="309"/>
      <c r="I82" s="309"/>
      <c r="J82" s="309"/>
      <c r="K82" s="20"/>
      <c r="L82" s="20"/>
      <c r="M82" s="20"/>
      <c r="N82" s="20"/>
      <c r="O82" s="20"/>
      <c r="P82" s="20"/>
      <c r="Q82" s="20"/>
      <c r="R82" s="20"/>
      <c r="S82" s="20"/>
      <c r="T82" s="20"/>
      <c r="U82" s="20"/>
      <c r="V82" s="20"/>
      <c r="W82" s="20"/>
      <c r="X82" s="20"/>
      <c r="Y82" s="20"/>
      <c r="Z82" s="20"/>
      <c r="AA82" s="20"/>
    </row>
    <row r="83" spans="1:27" ht="15.75" customHeight="1">
      <c r="B83" s="310" t="s">
        <v>229</v>
      </c>
      <c r="C83" s="310"/>
      <c r="D83" s="310"/>
      <c r="E83" s="310"/>
      <c r="F83" s="310"/>
      <c r="G83" s="310"/>
      <c r="H83" s="310"/>
      <c r="I83" s="310"/>
      <c r="J83" s="310"/>
    </row>
    <row r="84" spans="1:27" ht="15" customHeight="1">
      <c r="B84" s="310" t="s">
        <v>230</v>
      </c>
      <c r="C84" s="310"/>
      <c r="D84" s="310"/>
      <c r="E84" s="310"/>
      <c r="F84" s="310"/>
      <c r="G84" s="310"/>
      <c r="H84" s="310"/>
      <c r="I84" s="310"/>
      <c r="J84" s="310"/>
    </row>
    <row r="85" spans="1:27" ht="15" customHeight="1">
      <c r="B85" s="312" t="s">
        <v>297</v>
      </c>
      <c r="C85" s="312"/>
      <c r="D85" s="312"/>
      <c r="E85" s="312"/>
      <c r="F85" s="312"/>
      <c r="G85" s="312"/>
      <c r="H85" s="312"/>
      <c r="I85" s="312"/>
      <c r="J85" s="312"/>
    </row>
    <row r="86" spans="1:27" ht="27" customHeight="1">
      <c r="B86" s="310" t="s">
        <v>231</v>
      </c>
      <c r="C86" s="310"/>
      <c r="D86" s="310"/>
      <c r="E86" s="310"/>
      <c r="F86" s="310"/>
      <c r="G86" s="310"/>
      <c r="H86" s="310"/>
      <c r="I86" s="310"/>
      <c r="J86" s="310"/>
    </row>
    <row r="87" spans="1:27" ht="18.75" customHeight="1">
      <c r="B87" s="310" t="s">
        <v>232</v>
      </c>
      <c r="C87" s="310"/>
      <c r="D87" s="310"/>
      <c r="E87" s="310"/>
      <c r="F87" s="310"/>
      <c r="G87" s="310"/>
      <c r="H87" s="310"/>
      <c r="I87" s="310"/>
      <c r="J87" s="310"/>
    </row>
    <row r="88" spans="1:27" ht="42" customHeight="1">
      <c r="B88" s="308" t="s">
        <v>233</v>
      </c>
      <c r="C88" s="308"/>
      <c r="D88" s="308"/>
      <c r="E88" s="308"/>
      <c r="F88" s="308"/>
      <c r="G88" s="308"/>
      <c r="H88" s="308"/>
      <c r="I88" s="308"/>
      <c r="J88" s="308"/>
    </row>
    <row r="89" spans="1:27" ht="28.5" customHeight="1">
      <c r="B89" s="308" t="s">
        <v>234</v>
      </c>
      <c r="C89" s="308"/>
      <c r="D89" s="308"/>
      <c r="E89" s="308"/>
      <c r="F89" s="308"/>
      <c r="G89" s="308"/>
      <c r="H89" s="308"/>
      <c r="I89" s="308"/>
      <c r="J89" s="308"/>
    </row>
    <row r="90" spans="1:27" ht="41.25" customHeight="1">
      <c r="B90" s="308" t="s">
        <v>235</v>
      </c>
      <c r="C90" s="308"/>
      <c r="D90" s="308"/>
      <c r="E90" s="308"/>
      <c r="F90" s="308"/>
      <c r="G90" s="308"/>
      <c r="H90" s="308"/>
      <c r="I90" s="308"/>
      <c r="J90" s="308"/>
    </row>
    <row r="91" spans="1:27" ht="28.5" customHeight="1">
      <c r="B91" s="311" t="s">
        <v>261</v>
      </c>
      <c r="C91" s="311"/>
      <c r="D91" s="311"/>
      <c r="E91" s="311"/>
      <c r="F91" s="311"/>
      <c r="G91" s="311"/>
      <c r="H91" s="311"/>
      <c r="I91" s="311"/>
      <c r="J91" s="311"/>
    </row>
    <row r="92" spans="1:27" ht="15" customHeight="1">
      <c r="B92" s="308" t="s">
        <v>236</v>
      </c>
      <c r="C92" s="308"/>
      <c r="D92" s="308"/>
      <c r="E92" s="308"/>
      <c r="F92" s="308"/>
      <c r="G92" s="308"/>
      <c r="H92" s="308"/>
      <c r="I92" s="308"/>
      <c r="J92" s="308"/>
    </row>
    <row r="93" spans="1:27" ht="45" customHeight="1">
      <c r="B93" s="308" t="s">
        <v>237</v>
      </c>
      <c r="C93" s="308"/>
      <c r="D93" s="308"/>
      <c r="E93" s="308"/>
      <c r="F93" s="308"/>
      <c r="G93" s="308"/>
      <c r="H93" s="308"/>
      <c r="I93" s="308"/>
      <c r="J93" s="308"/>
    </row>
  </sheetData>
  <mergeCells count="31">
    <mergeCell ref="B90:J90"/>
    <mergeCell ref="B91:J91"/>
    <mergeCell ref="B92:J92"/>
    <mergeCell ref="B93:J93"/>
    <mergeCell ref="B85:J85"/>
    <mergeCell ref="B86:J86"/>
    <mergeCell ref="B87:J87"/>
    <mergeCell ref="B88:J88"/>
    <mergeCell ref="B89:J89"/>
    <mergeCell ref="B80:J80"/>
    <mergeCell ref="B81:J81"/>
    <mergeCell ref="B82:J82"/>
    <mergeCell ref="B83:J83"/>
    <mergeCell ref="B84:J84"/>
    <mergeCell ref="AC2:AC3"/>
    <mergeCell ref="AD2:AH2"/>
    <mergeCell ref="AI2:AI3"/>
    <mergeCell ref="AJ2:AJ3"/>
    <mergeCell ref="AK2:AT2"/>
    <mergeCell ref="AB2:AB3"/>
    <mergeCell ref="B1:AA1"/>
    <mergeCell ref="B2:B3"/>
    <mergeCell ref="C2:C3"/>
    <mergeCell ref="D2:D3"/>
    <mergeCell ref="E2:E3"/>
    <mergeCell ref="F2:F3"/>
    <mergeCell ref="K2:K3"/>
    <mergeCell ref="L2:P2"/>
    <mergeCell ref="Q2:Q3"/>
    <mergeCell ref="R2:Y2"/>
    <mergeCell ref="G2:J2"/>
  </mergeCells>
  <hyperlinks>
    <hyperlink ref="B82" location="sub_111111" display="sub_111111"/>
  </hyperlinks>
  <pageMargins left="0.9055118110236221" right="0.15748031496062992" top="0.15748031496062992" bottom="0.15748031496062992" header="0.15748031496062992" footer="0.15748031496062992"/>
  <pageSetup paperSize="9" scale="51" fitToHeight="2" orientation="landscape" r:id="rId1"/>
  <rowBreaks count="2" manualBreakCount="2">
    <brk id="24" min="1" max="26" man="1"/>
    <brk id="54" min="1" max="26" man="1"/>
  </rowBreaks>
</worksheet>
</file>

<file path=xl/worksheets/sheet3.xml><?xml version="1.0" encoding="utf-8"?>
<worksheet xmlns="http://schemas.openxmlformats.org/spreadsheetml/2006/main" xmlns:r="http://schemas.openxmlformats.org/officeDocument/2006/relationships">
  <sheetPr>
    <tabColor rgb="FF00B0F0"/>
  </sheetPr>
  <dimension ref="A1:AE78"/>
  <sheetViews>
    <sheetView tabSelected="1" view="pageBreakPreview" zoomScale="60" zoomScaleNormal="53" workbookViewId="0">
      <selection activeCell="B21" sqref="B21"/>
    </sheetView>
  </sheetViews>
  <sheetFormatPr defaultColWidth="9.109375" defaultRowHeight="18"/>
  <cols>
    <col min="1" max="1" width="9.109375" style="27" customWidth="1"/>
    <col min="2" max="2" width="85.88671875" style="31" customWidth="1"/>
    <col min="3" max="3" width="11" style="24" customWidth="1"/>
    <col min="4" max="4" width="16.6640625" style="30" customWidth="1"/>
    <col min="5" max="5" width="12.5546875" style="30" customWidth="1"/>
    <col min="6" max="6" width="18.33203125" style="30" customWidth="1"/>
    <col min="7" max="7" width="23.88671875" style="30" customWidth="1"/>
    <col min="8" max="8" width="18.6640625" style="30" customWidth="1"/>
    <col min="9" max="9" width="15.33203125" style="30" customWidth="1"/>
    <col min="10" max="10" width="20.88671875" style="30" customWidth="1"/>
    <col min="11" max="11" width="19.109375" style="30" customWidth="1"/>
    <col min="12" max="12" width="26.5546875" style="30" customWidth="1"/>
    <col min="13" max="13" width="21.88671875" style="30" customWidth="1"/>
    <col min="14" max="14" width="22.44140625" style="30" customWidth="1"/>
    <col min="15" max="15" width="21.109375" style="30" customWidth="1"/>
    <col min="16" max="16" width="9.109375" style="27"/>
    <col min="17" max="19" width="19.109375" style="27" customWidth="1"/>
    <col min="20" max="16384" width="9.109375" style="27"/>
  </cols>
  <sheetData>
    <row r="1" spans="2:16" ht="50.4" customHeight="1">
      <c r="B1" s="313" t="s">
        <v>279</v>
      </c>
      <c r="C1" s="313"/>
      <c r="D1" s="313"/>
      <c r="E1" s="313"/>
      <c r="F1" s="313"/>
      <c r="G1" s="313"/>
      <c r="H1" s="313"/>
      <c r="I1" s="313"/>
      <c r="J1" s="313"/>
      <c r="K1" s="313"/>
      <c r="L1" s="313"/>
      <c r="M1" s="313"/>
      <c r="N1" s="313"/>
      <c r="O1" s="313"/>
    </row>
    <row r="2" spans="2:16" s="28" customFormat="1" ht="135" customHeight="1">
      <c r="B2" s="314" t="s">
        <v>10</v>
      </c>
      <c r="C2" s="315" t="s">
        <v>11</v>
      </c>
      <c r="D2" s="316" t="s">
        <v>12</v>
      </c>
      <c r="E2" s="316" t="s">
        <v>206</v>
      </c>
      <c r="F2" s="316" t="s">
        <v>194</v>
      </c>
      <c r="G2" s="317" t="s">
        <v>286</v>
      </c>
      <c r="H2" s="318" t="s">
        <v>163</v>
      </c>
      <c r="I2" s="319"/>
      <c r="J2" s="318" t="s">
        <v>164</v>
      </c>
      <c r="K2" s="316" t="s">
        <v>196</v>
      </c>
      <c r="L2" s="316"/>
      <c r="M2" s="316"/>
      <c r="N2" s="316"/>
      <c r="O2" s="316"/>
    </row>
    <row r="3" spans="2:16" s="28" customFormat="1" ht="180" customHeight="1">
      <c r="B3" s="314"/>
      <c r="C3" s="315"/>
      <c r="D3" s="316"/>
      <c r="E3" s="316"/>
      <c r="F3" s="316"/>
      <c r="G3" s="317"/>
      <c r="H3" s="71"/>
      <c r="I3" s="72"/>
      <c r="J3" s="316"/>
      <c r="K3" s="12" t="s">
        <v>204</v>
      </c>
      <c r="L3" s="98" t="s">
        <v>253</v>
      </c>
      <c r="M3" s="99" t="s">
        <v>299</v>
      </c>
      <c r="N3" s="153" t="s">
        <v>285</v>
      </c>
      <c r="O3" s="98" t="s">
        <v>205</v>
      </c>
      <c r="P3" s="28" t="s">
        <v>209</v>
      </c>
    </row>
    <row r="4" spans="2:16" ht="14.4">
      <c r="B4" s="73">
        <v>1</v>
      </c>
      <c r="C4" s="16">
        <v>2</v>
      </c>
      <c r="D4" s="29">
        <v>3</v>
      </c>
      <c r="E4" s="29">
        <v>4</v>
      </c>
      <c r="F4" s="29">
        <v>5</v>
      </c>
      <c r="G4" s="29">
        <v>6</v>
      </c>
      <c r="H4" s="29">
        <v>7</v>
      </c>
      <c r="I4" s="29">
        <v>8</v>
      </c>
      <c r="J4" s="29">
        <v>9</v>
      </c>
      <c r="K4" s="29">
        <v>10</v>
      </c>
      <c r="L4" s="29">
        <v>11</v>
      </c>
      <c r="M4" s="29">
        <v>12</v>
      </c>
      <c r="N4" s="29">
        <v>13</v>
      </c>
      <c r="O4" s="29">
        <v>14</v>
      </c>
    </row>
    <row r="5" spans="2:16" ht="34.950000000000003" customHeight="1">
      <c r="B5" s="243" t="s">
        <v>17</v>
      </c>
      <c r="C5" s="39" t="s">
        <v>18</v>
      </c>
      <c r="D5" s="40" t="s">
        <v>19</v>
      </c>
      <c r="E5" s="40" t="s">
        <v>19</v>
      </c>
      <c r="F5" s="61">
        <f t="shared" ref="F5:F31" si="0">SUM(G5:K5)</f>
        <v>0</v>
      </c>
      <c r="G5" s="61"/>
      <c r="H5" s="61"/>
      <c r="I5" s="61"/>
      <c r="J5" s="61"/>
      <c r="K5" s="61">
        <f t="shared" ref="K5:K31" si="1">L5+M5+O5+N5</f>
        <v>0</v>
      </c>
      <c r="L5" s="61"/>
      <c r="M5" s="61"/>
      <c r="N5" s="61"/>
      <c r="O5" s="61"/>
    </row>
    <row r="6" spans="2:16" ht="34.950000000000003" customHeight="1">
      <c r="B6" s="243" t="s">
        <v>20</v>
      </c>
      <c r="C6" s="39" t="s">
        <v>21</v>
      </c>
      <c r="D6" s="40" t="s">
        <v>19</v>
      </c>
      <c r="E6" s="40" t="s">
        <v>19</v>
      </c>
      <c r="F6" s="61">
        <f t="shared" si="0"/>
        <v>0</v>
      </c>
      <c r="G6" s="61"/>
      <c r="H6" s="61"/>
      <c r="I6" s="61"/>
      <c r="J6" s="61"/>
      <c r="K6" s="61">
        <f t="shared" si="1"/>
        <v>0</v>
      </c>
      <c r="L6" s="61"/>
      <c r="M6" s="61"/>
      <c r="N6" s="61"/>
      <c r="O6" s="61"/>
    </row>
    <row r="7" spans="2:16" ht="34.950000000000003" customHeight="1">
      <c r="B7" s="244" t="s">
        <v>22</v>
      </c>
      <c r="C7" s="225" t="s">
        <v>27</v>
      </c>
      <c r="D7" s="226"/>
      <c r="E7" s="226"/>
      <c r="F7" s="227">
        <f t="shared" ref="F7:F22" si="2">SUM(G7:K7)</f>
        <v>0</v>
      </c>
      <c r="G7" s="227">
        <f>G10</f>
        <v>0</v>
      </c>
      <c r="H7" s="227">
        <f>H16</f>
        <v>0</v>
      </c>
      <c r="I7" s="227">
        <f t="shared" ref="I7" si="3">I16</f>
        <v>0</v>
      </c>
      <c r="J7" s="227">
        <f>J17</f>
        <v>0</v>
      </c>
      <c r="K7" s="227">
        <f t="shared" si="1"/>
        <v>0</v>
      </c>
      <c r="L7" s="227">
        <f>L8+L10+L13+L15+L19+L21+L23</f>
        <v>0</v>
      </c>
      <c r="M7" s="227">
        <f t="shared" ref="M7:O7" si="4">M8+M10+M13+M15+M19+M21+M23</f>
        <v>0</v>
      </c>
      <c r="N7" s="227">
        <f t="shared" si="4"/>
        <v>0</v>
      </c>
      <c r="O7" s="227">
        <f t="shared" si="4"/>
        <v>0</v>
      </c>
    </row>
    <row r="8" spans="2:16" ht="42">
      <c r="B8" s="205" t="s">
        <v>28</v>
      </c>
      <c r="C8" s="228" t="s">
        <v>29</v>
      </c>
      <c r="D8" s="229">
        <v>120</v>
      </c>
      <c r="E8" s="230"/>
      <c r="F8" s="231">
        <f t="shared" si="2"/>
        <v>0</v>
      </c>
      <c r="G8" s="232"/>
      <c r="H8" s="232"/>
      <c r="I8" s="232"/>
      <c r="J8" s="232"/>
      <c r="K8" s="227">
        <f t="shared" si="1"/>
        <v>0</v>
      </c>
      <c r="L8" s="232"/>
      <c r="M8" s="232"/>
      <c r="N8" s="232"/>
      <c r="O8" s="232"/>
    </row>
    <row r="9" spans="2:16" ht="30.75" customHeight="1">
      <c r="B9" s="267" t="s">
        <v>23</v>
      </c>
      <c r="C9" s="268" t="s">
        <v>30</v>
      </c>
      <c r="D9" s="269"/>
      <c r="E9" s="230"/>
      <c r="F9" s="231">
        <f t="shared" si="2"/>
        <v>0</v>
      </c>
      <c r="G9" s="232"/>
      <c r="H9" s="232"/>
      <c r="I9" s="232"/>
      <c r="J9" s="232"/>
      <c r="K9" s="227">
        <f t="shared" si="1"/>
        <v>0</v>
      </c>
      <c r="L9" s="231"/>
      <c r="M9" s="232"/>
      <c r="N9" s="232"/>
      <c r="O9" s="232"/>
    </row>
    <row r="10" spans="2:16" ht="51.6" customHeight="1">
      <c r="B10" s="246" t="s">
        <v>24</v>
      </c>
      <c r="C10" s="252" t="s">
        <v>31</v>
      </c>
      <c r="D10" s="253">
        <v>130</v>
      </c>
      <c r="E10" s="233"/>
      <c r="F10" s="231">
        <f t="shared" si="2"/>
        <v>0</v>
      </c>
      <c r="G10" s="231">
        <f>G11</f>
        <v>0</v>
      </c>
      <c r="H10" s="231"/>
      <c r="I10" s="231"/>
      <c r="J10" s="231"/>
      <c r="K10" s="227">
        <f t="shared" si="1"/>
        <v>0</v>
      </c>
      <c r="L10" s="231">
        <f>L12</f>
        <v>0</v>
      </c>
      <c r="M10" s="231">
        <f t="shared" ref="M10:O10" si="5">M12</f>
        <v>0</v>
      </c>
      <c r="N10" s="231">
        <f t="shared" si="5"/>
        <v>0</v>
      </c>
      <c r="O10" s="231">
        <f t="shared" si="5"/>
        <v>0</v>
      </c>
    </row>
    <row r="11" spans="2:16" ht="111" customHeight="1">
      <c r="B11" s="247" t="s">
        <v>32</v>
      </c>
      <c r="C11" s="250" t="s">
        <v>33</v>
      </c>
      <c r="D11" s="229">
        <v>130</v>
      </c>
      <c r="E11" s="234"/>
      <c r="F11" s="231">
        <f t="shared" si="2"/>
        <v>0</v>
      </c>
      <c r="G11" s="231"/>
      <c r="H11" s="232"/>
      <c r="I11" s="232"/>
      <c r="J11" s="232"/>
      <c r="K11" s="227">
        <f t="shared" si="1"/>
        <v>0</v>
      </c>
      <c r="L11" s="232"/>
      <c r="M11" s="232"/>
      <c r="N11" s="232"/>
      <c r="O11" s="232"/>
    </row>
    <row r="12" spans="2:16" ht="42.6" customHeight="1">
      <c r="B12" s="271" t="s">
        <v>306</v>
      </c>
      <c r="C12" s="250" t="s">
        <v>203</v>
      </c>
      <c r="D12" s="229">
        <v>130</v>
      </c>
      <c r="E12" s="230"/>
      <c r="F12" s="231">
        <f t="shared" si="2"/>
        <v>0</v>
      </c>
      <c r="G12" s="232"/>
      <c r="H12" s="232"/>
      <c r="I12" s="232"/>
      <c r="J12" s="232"/>
      <c r="K12" s="227">
        <f t="shared" si="1"/>
        <v>0</v>
      </c>
      <c r="L12" s="232"/>
      <c r="M12" s="232"/>
      <c r="N12" s="232"/>
      <c r="O12" s="232"/>
    </row>
    <row r="13" spans="2:16" ht="48" customHeight="1">
      <c r="B13" s="249" t="s">
        <v>25</v>
      </c>
      <c r="C13" s="252" t="s">
        <v>34</v>
      </c>
      <c r="D13" s="253">
        <v>140</v>
      </c>
      <c r="E13" s="233"/>
      <c r="F13" s="231">
        <f t="shared" si="2"/>
        <v>0</v>
      </c>
      <c r="G13" s="231"/>
      <c r="H13" s="231"/>
      <c r="I13" s="231"/>
      <c r="J13" s="231"/>
      <c r="K13" s="227">
        <f t="shared" si="1"/>
        <v>0</v>
      </c>
      <c r="L13" s="231"/>
      <c r="M13" s="231"/>
      <c r="N13" s="231"/>
      <c r="O13" s="61">
        <f t="shared" ref="O13" si="6">O14</f>
        <v>0</v>
      </c>
    </row>
    <row r="14" spans="2:16" ht="66.75" customHeight="1">
      <c r="B14" s="248" t="s">
        <v>300</v>
      </c>
      <c r="C14" s="250" t="s">
        <v>35</v>
      </c>
      <c r="D14" s="251">
        <v>141</v>
      </c>
      <c r="E14" s="230"/>
      <c r="F14" s="231">
        <f t="shared" si="2"/>
        <v>0</v>
      </c>
      <c r="G14" s="232"/>
      <c r="H14" s="232"/>
      <c r="I14" s="232"/>
      <c r="J14" s="232"/>
      <c r="K14" s="227">
        <f t="shared" si="1"/>
        <v>0</v>
      </c>
      <c r="L14" s="232"/>
      <c r="M14" s="232"/>
      <c r="N14" s="232"/>
      <c r="O14" s="62"/>
    </row>
    <row r="15" spans="2:16" ht="36" customHeight="1">
      <c r="B15" s="249" t="s">
        <v>26</v>
      </c>
      <c r="C15" s="252" t="s">
        <v>36</v>
      </c>
      <c r="D15" s="253">
        <v>150</v>
      </c>
      <c r="E15" s="233"/>
      <c r="F15" s="231">
        <f t="shared" si="2"/>
        <v>0</v>
      </c>
      <c r="G15" s="231"/>
      <c r="H15" s="231"/>
      <c r="I15" s="231"/>
      <c r="J15" s="231"/>
      <c r="K15" s="227">
        <f t="shared" si="1"/>
        <v>0</v>
      </c>
      <c r="L15" s="231"/>
      <c r="M15" s="231"/>
      <c r="N15" s="231"/>
      <c r="O15" s="61">
        <v>0</v>
      </c>
    </row>
    <row r="16" spans="2:16" ht="30.6" customHeight="1">
      <c r="B16" s="247" t="s">
        <v>212</v>
      </c>
      <c r="C16" s="250" t="s">
        <v>213</v>
      </c>
      <c r="D16" s="229">
        <v>150</v>
      </c>
      <c r="E16" s="233"/>
      <c r="F16" s="231">
        <f t="shared" si="2"/>
        <v>0</v>
      </c>
      <c r="G16" s="231"/>
      <c r="H16" s="231">
        <f>H25</f>
        <v>0</v>
      </c>
      <c r="I16" s="231">
        <f t="shared" ref="I16" si="7">I25</f>
        <v>0</v>
      </c>
      <c r="J16" s="231"/>
      <c r="K16" s="227">
        <f t="shared" si="1"/>
        <v>0</v>
      </c>
      <c r="L16" s="231"/>
      <c r="M16" s="231"/>
      <c r="N16" s="231"/>
      <c r="O16" s="61"/>
    </row>
    <row r="17" spans="1:15" ht="30.6" customHeight="1">
      <c r="B17" s="247" t="s">
        <v>40</v>
      </c>
      <c r="C17" s="250" t="s">
        <v>214</v>
      </c>
      <c r="D17" s="229">
        <v>150</v>
      </c>
      <c r="E17" s="233"/>
      <c r="F17" s="231">
        <f t="shared" si="2"/>
        <v>0</v>
      </c>
      <c r="G17" s="231"/>
      <c r="H17" s="231"/>
      <c r="I17" s="231"/>
      <c r="J17" s="231">
        <f>J25</f>
        <v>0</v>
      </c>
      <c r="K17" s="227">
        <f t="shared" si="1"/>
        <v>0</v>
      </c>
      <c r="L17" s="231"/>
      <c r="M17" s="231"/>
      <c r="N17" s="231"/>
      <c r="O17" s="61"/>
    </row>
    <row r="18" spans="1:15" ht="42.75" customHeight="1">
      <c r="B18" s="271" t="s">
        <v>307</v>
      </c>
      <c r="C18" s="250" t="s">
        <v>215</v>
      </c>
      <c r="D18" s="229">
        <v>150</v>
      </c>
      <c r="E18" s="230"/>
      <c r="F18" s="231">
        <f t="shared" si="2"/>
        <v>0</v>
      </c>
      <c r="G18" s="232"/>
      <c r="H18" s="232"/>
      <c r="I18" s="232"/>
      <c r="J18" s="232"/>
      <c r="K18" s="227">
        <f t="shared" si="1"/>
        <v>0</v>
      </c>
      <c r="L18" s="232"/>
      <c r="M18" s="232"/>
      <c r="N18" s="232"/>
      <c r="O18" s="62"/>
    </row>
    <row r="19" spans="1:15" ht="29.4" customHeight="1">
      <c r="B19" s="246" t="s">
        <v>37</v>
      </c>
      <c r="C19" s="252" t="s">
        <v>38</v>
      </c>
      <c r="D19" s="253">
        <v>180</v>
      </c>
      <c r="E19" s="233"/>
      <c r="F19" s="231">
        <f t="shared" si="2"/>
        <v>0</v>
      </c>
      <c r="G19" s="231"/>
      <c r="H19" s="231"/>
      <c r="I19" s="231"/>
      <c r="J19" s="231"/>
      <c r="K19" s="227">
        <f t="shared" si="1"/>
        <v>0</v>
      </c>
      <c r="L19" s="231"/>
      <c r="M19" s="231"/>
      <c r="N19" s="231"/>
      <c r="O19" s="61">
        <v>0</v>
      </c>
    </row>
    <row r="20" spans="1:15" ht="31.2" customHeight="1">
      <c r="B20" s="247" t="s">
        <v>23</v>
      </c>
      <c r="C20" s="250" t="s">
        <v>39</v>
      </c>
      <c r="D20" s="229">
        <v>180</v>
      </c>
      <c r="E20" s="230"/>
      <c r="F20" s="231">
        <f t="shared" si="2"/>
        <v>0</v>
      </c>
      <c r="G20" s="231"/>
      <c r="H20" s="231"/>
      <c r="I20" s="231"/>
      <c r="J20" s="231"/>
      <c r="K20" s="227">
        <f t="shared" si="1"/>
        <v>0</v>
      </c>
      <c r="L20" s="232"/>
      <c r="M20" s="232"/>
      <c r="N20" s="232"/>
      <c r="O20" s="62"/>
    </row>
    <row r="21" spans="1:15" ht="40.799999999999997">
      <c r="B21" s="249" t="s">
        <v>41</v>
      </c>
      <c r="C21" s="252" t="s">
        <v>42</v>
      </c>
      <c r="D21" s="253"/>
      <c r="E21" s="233"/>
      <c r="F21" s="231">
        <f t="shared" si="2"/>
        <v>0</v>
      </c>
      <c r="G21" s="231"/>
      <c r="H21" s="231"/>
      <c r="I21" s="231"/>
      <c r="J21" s="231"/>
      <c r="K21" s="227">
        <f t="shared" si="1"/>
        <v>0</v>
      </c>
      <c r="L21" s="231"/>
      <c r="M21" s="231"/>
      <c r="N21" s="231"/>
      <c r="O21" s="61">
        <v>0</v>
      </c>
    </row>
    <row r="22" spans="1:15" ht="22.95" customHeight="1">
      <c r="B22" s="245" t="s">
        <v>301</v>
      </c>
      <c r="C22" s="254" t="s">
        <v>302</v>
      </c>
      <c r="D22" s="251">
        <v>172</v>
      </c>
      <c r="E22" s="230"/>
      <c r="F22" s="231">
        <f t="shared" si="2"/>
        <v>0</v>
      </c>
      <c r="G22" s="232"/>
      <c r="H22" s="232"/>
      <c r="I22" s="232"/>
      <c r="J22" s="232"/>
      <c r="K22" s="227">
        <f t="shared" si="1"/>
        <v>0</v>
      </c>
      <c r="L22" s="232"/>
      <c r="M22" s="232"/>
      <c r="N22" s="232"/>
      <c r="O22" s="62"/>
    </row>
    <row r="23" spans="1:15" ht="30" customHeight="1">
      <c r="B23" s="205" t="s">
        <v>43</v>
      </c>
      <c r="C23" s="41" t="s">
        <v>44</v>
      </c>
      <c r="D23" s="42" t="s">
        <v>19</v>
      </c>
      <c r="E23" s="42"/>
      <c r="F23" s="61">
        <f t="shared" si="0"/>
        <v>0</v>
      </c>
      <c r="G23" s="62"/>
      <c r="H23" s="62"/>
      <c r="I23" s="62"/>
      <c r="J23" s="62"/>
      <c r="K23" s="65">
        <f t="shared" si="1"/>
        <v>0</v>
      </c>
      <c r="L23" s="62"/>
      <c r="M23" s="62"/>
      <c r="N23" s="62"/>
      <c r="O23" s="62">
        <v>0</v>
      </c>
    </row>
    <row r="24" spans="1:15" ht="63">
      <c r="B24" s="205" t="s">
        <v>192</v>
      </c>
      <c r="C24" s="41" t="s">
        <v>45</v>
      </c>
      <c r="D24" s="42">
        <v>510</v>
      </c>
      <c r="E24" s="42"/>
      <c r="F24" s="61">
        <f t="shared" si="0"/>
        <v>0</v>
      </c>
      <c r="G24" s="62"/>
      <c r="H24" s="62"/>
      <c r="I24" s="62"/>
      <c r="J24" s="62"/>
      <c r="K24" s="65">
        <f t="shared" si="1"/>
        <v>0</v>
      </c>
      <c r="L24" s="62"/>
      <c r="M24" s="62"/>
      <c r="N24" s="62"/>
      <c r="O24" s="62"/>
    </row>
    <row r="25" spans="1:15" ht="30" customHeight="1">
      <c r="B25" s="244" t="s">
        <v>46</v>
      </c>
      <c r="C25" s="44" t="s">
        <v>49</v>
      </c>
      <c r="D25" s="45" t="s">
        <v>19</v>
      </c>
      <c r="E25" s="45"/>
      <c r="F25" s="65">
        <f t="shared" si="0"/>
        <v>0</v>
      </c>
      <c r="G25" s="65">
        <f>+G26+G38+G44+G48+G55+G57+G73+G77</f>
        <v>0</v>
      </c>
      <c r="H25" s="65">
        <f>+H26+H38+H44+H48+H55+H57+H73+H77</f>
        <v>0</v>
      </c>
      <c r="I25" s="65">
        <f>+I26+I38+I44+I48+I55+I57+I73+I77</f>
        <v>0</v>
      </c>
      <c r="J25" s="65">
        <f>+J26+J38+J44+J48+J55+J57+J73+J77</f>
        <v>0</v>
      </c>
      <c r="K25" s="65">
        <f t="shared" si="1"/>
        <v>0</v>
      </c>
      <c r="L25" s="65">
        <f>+L26+L38+L44+L48+L55+L57+L73+L77</f>
        <v>0</v>
      </c>
      <c r="M25" s="65">
        <f>+M26+M38+M44+M48+M55+M57+M73+M77</f>
        <v>0</v>
      </c>
      <c r="N25" s="65">
        <f>+N26+N38+N44+N48+N55+N57+N73+N77</f>
        <v>0</v>
      </c>
      <c r="O25" s="65">
        <f>+O26+O38+O44+O48+O55+O57+O73+O77</f>
        <v>0</v>
      </c>
    </row>
    <row r="26" spans="1:15" ht="40.799999999999997">
      <c r="B26" s="243" t="s">
        <v>47</v>
      </c>
      <c r="C26" s="39" t="s">
        <v>50</v>
      </c>
      <c r="D26" s="40" t="s">
        <v>19</v>
      </c>
      <c r="E26" s="40"/>
      <c r="F26" s="61">
        <f t="shared" si="0"/>
        <v>0</v>
      </c>
      <c r="G26" s="61">
        <f>+G27+G30+G33+G34+G28</f>
        <v>0</v>
      </c>
      <c r="H26" s="61">
        <f t="shared" ref="H26:O26" si="8">+H27+H30+H33+H34+H28</f>
        <v>0</v>
      </c>
      <c r="I26" s="61">
        <f t="shared" si="8"/>
        <v>0</v>
      </c>
      <c r="J26" s="61">
        <f t="shared" si="8"/>
        <v>0</v>
      </c>
      <c r="K26" s="65">
        <f t="shared" si="1"/>
        <v>0</v>
      </c>
      <c r="L26" s="61">
        <f t="shared" si="8"/>
        <v>0</v>
      </c>
      <c r="M26" s="61">
        <f t="shared" si="8"/>
        <v>0</v>
      </c>
      <c r="N26" s="61">
        <f t="shared" ref="N26" si="9">+N27+N30+N33+N34+N28</f>
        <v>0</v>
      </c>
      <c r="O26" s="61">
        <f t="shared" si="8"/>
        <v>0</v>
      </c>
    </row>
    <row r="27" spans="1:15" ht="42">
      <c r="A27" s="69"/>
      <c r="B27" s="205" t="s">
        <v>48</v>
      </c>
      <c r="C27" s="41" t="s">
        <v>51</v>
      </c>
      <c r="D27" s="42">
        <v>111</v>
      </c>
      <c r="E27" s="42"/>
      <c r="F27" s="61">
        <f t="shared" si="0"/>
        <v>0</v>
      </c>
      <c r="G27" s="62"/>
      <c r="H27" s="62"/>
      <c r="I27" s="62"/>
      <c r="J27" s="62"/>
      <c r="K27" s="65">
        <f t="shared" si="1"/>
        <v>0</v>
      </c>
      <c r="L27" s="62"/>
      <c r="M27" s="62"/>
      <c r="N27" s="62"/>
      <c r="O27" s="62"/>
    </row>
    <row r="28" spans="1:15" ht="39" customHeight="1">
      <c r="B28" s="205" t="s">
        <v>52</v>
      </c>
      <c r="C28" s="41" t="s">
        <v>53</v>
      </c>
      <c r="D28" s="42">
        <v>112</v>
      </c>
      <c r="E28" s="42"/>
      <c r="F28" s="61">
        <f t="shared" si="0"/>
        <v>0</v>
      </c>
      <c r="G28" s="62"/>
      <c r="H28" s="62"/>
      <c r="I28" s="62"/>
      <c r="J28" s="62"/>
      <c r="K28" s="65">
        <f t="shared" si="1"/>
        <v>0</v>
      </c>
      <c r="L28" s="62"/>
      <c r="M28" s="62"/>
      <c r="N28" s="62"/>
      <c r="O28" s="62"/>
    </row>
    <row r="29" spans="1:15" ht="42">
      <c r="B29" s="205" t="s">
        <v>55</v>
      </c>
      <c r="C29" s="41" t="s">
        <v>54</v>
      </c>
      <c r="D29" s="42">
        <v>113</v>
      </c>
      <c r="E29" s="42"/>
      <c r="F29" s="61">
        <f t="shared" si="0"/>
        <v>0</v>
      </c>
      <c r="G29" s="62"/>
      <c r="H29" s="62"/>
      <c r="I29" s="62"/>
      <c r="J29" s="62"/>
      <c r="K29" s="65">
        <f t="shared" si="1"/>
        <v>0</v>
      </c>
      <c r="L29" s="62"/>
      <c r="M29" s="62"/>
      <c r="N29" s="62"/>
      <c r="O29" s="62"/>
    </row>
    <row r="30" spans="1:15" ht="65.400000000000006" customHeight="1">
      <c r="B30" s="205" t="s">
        <v>56</v>
      </c>
      <c r="C30" s="41" t="s">
        <v>57</v>
      </c>
      <c r="D30" s="42">
        <v>119</v>
      </c>
      <c r="E30" s="42"/>
      <c r="F30" s="61">
        <f t="shared" si="0"/>
        <v>0</v>
      </c>
      <c r="G30" s="62">
        <f>+G31+G32</f>
        <v>0</v>
      </c>
      <c r="H30" s="62">
        <f t="shared" ref="H30:O30" si="10">+H31+H32</f>
        <v>0</v>
      </c>
      <c r="I30" s="62">
        <f t="shared" si="10"/>
        <v>0</v>
      </c>
      <c r="J30" s="62">
        <f t="shared" si="10"/>
        <v>0</v>
      </c>
      <c r="K30" s="65">
        <f t="shared" si="1"/>
        <v>0</v>
      </c>
      <c r="L30" s="62">
        <f t="shared" si="10"/>
        <v>0</v>
      </c>
      <c r="M30" s="62">
        <f t="shared" si="10"/>
        <v>0</v>
      </c>
      <c r="N30" s="62">
        <f t="shared" ref="N30" si="11">+N31+N32</f>
        <v>0</v>
      </c>
      <c r="O30" s="62">
        <f t="shared" si="10"/>
        <v>0</v>
      </c>
    </row>
    <row r="31" spans="1:15" ht="42">
      <c r="A31" s="69"/>
      <c r="B31" s="205" t="s">
        <v>59</v>
      </c>
      <c r="C31" s="41" t="s">
        <v>58</v>
      </c>
      <c r="D31" s="42">
        <v>119</v>
      </c>
      <c r="E31" s="42"/>
      <c r="F31" s="61">
        <f t="shared" si="0"/>
        <v>0</v>
      </c>
      <c r="G31" s="62"/>
      <c r="H31" s="62"/>
      <c r="I31" s="62"/>
      <c r="J31" s="62"/>
      <c r="K31" s="65">
        <f t="shared" si="1"/>
        <v>0</v>
      </c>
      <c r="L31" s="62"/>
      <c r="M31" s="62"/>
      <c r="N31" s="62"/>
      <c r="O31" s="62"/>
    </row>
    <row r="32" spans="1:15" ht="28.2" customHeight="1">
      <c r="B32" s="205" t="s">
        <v>60</v>
      </c>
      <c r="C32" s="41" t="s">
        <v>62</v>
      </c>
      <c r="D32" s="42">
        <v>119</v>
      </c>
      <c r="E32" s="42"/>
      <c r="F32" s="61">
        <f t="shared" ref="F32:F61" si="12">SUM(G32:K32)</f>
        <v>0</v>
      </c>
      <c r="G32" s="62"/>
      <c r="H32" s="62"/>
      <c r="I32" s="62"/>
      <c r="J32" s="62"/>
      <c r="K32" s="65">
        <f t="shared" ref="K32:K61" si="13">L32+M32+O32+N32</f>
        <v>0</v>
      </c>
      <c r="L32" s="62"/>
      <c r="M32" s="62"/>
      <c r="N32" s="62"/>
      <c r="O32" s="62"/>
    </row>
    <row r="33" spans="1:31" ht="43.95" customHeight="1">
      <c r="B33" s="205" t="s">
        <v>61</v>
      </c>
      <c r="C33" s="84" t="s">
        <v>63</v>
      </c>
      <c r="D33" s="85">
        <v>131</v>
      </c>
      <c r="E33" s="42"/>
      <c r="F33" s="61">
        <f t="shared" si="12"/>
        <v>0</v>
      </c>
      <c r="G33" s="62"/>
      <c r="H33" s="62"/>
      <c r="I33" s="62"/>
      <c r="J33" s="62"/>
      <c r="K33" s="65">
        <f t="shared" si="13"/>
        <v>0</v>
      </c>
      <c r="L33" s="62"/>
      <c r="M33" s="62"/>
      <c r="N33" s="62"/>
      <c r="O33" s="62"/>
    </row>
    <row r="34" spans="1:31" ht="48.6" customHeight="1">
      <c r="B34" s="205" t="s">
        <v>216</v>
      </c>
      <c r="C34" s="84" t="s">
        <v>64</v>
      </c>
      <c r="D34" s="85">
        <v>133</v>
      </c>
      <c r="E34" s="42"/>
      <c r="F34" s="61">
        <f t="shared" si="12"/>
        <v>0</v>
      </c>
      <c r="G34" s="62"/>
      <c r="H34" s="62"/>
      <c r="I34" s="62"/>
      <c r="J34" s="62"/>
      <c r="K34" s="65">
        <f t="shared" si="13"/>
        <v>0</v>
      </c>
      <c r="L34" s="62"/>
      <c r="M34" s="62"/>
      <c r="N34" s="62"/>
      <c r="O34" s="62"/>
    </row>
    <row r="35" spans="1:31" ht="55.2" customHeight="1">
      <c r="B35" s="205" t="s">
        <v>65</v>
      </c>
      <c r="C35" s="84" t="s">
        <v>67</v>
      </c>
      <c r="D35" s="85">
        <v>134</v>
      </c>
      <c r="E35" s="42"/>
      <c r="F35" s="61">
        <f t="shared" si="12"/>
        <v>0</v>
      </c>
      <c r="G35" s="62"/>
      <c r="H35" s="62"/>
      <c r="I35" s="62"/>
      <c r="J35" s="62"/>
      <c r="K35" s="65">
        <f t="shared" si="13"/>
        <v>0</v>
      </c>
      <c r="L35" s="62"/>
      <c r="M35" s="62"/>
      <c r="N35" s="62"/>
      <c r="O35" s="62"/>
    </row>
    <row r="36" spans="1:31" ht="60.75" customHeight="1">
      <c r="B36" s="205" t="s">
        <v>66</v>
      </c>
      <c r="C36" s="84" t="s">
        <v>217</v>
      </c>
      <c r="D36" s="85">
        <v>139</v>
      </c>
      <c r="E36" s="42"/>
      <c r="F36" s="61">
        <f t="shared" si="12"/>
        <v>0</v>
      </c>
      <c r="G36" s="62"/>
      <c r="H36" s="62"/>
      <c r="I36" s="62"/>
      <c r="J36" s="62"/>
      <c r="K36" s="65">
        <f t="shared" si="13"/>
        <v>0</v>
      </c>
      <c r="L36" s="62"/>
      <c r="M36" s="62"/>
      <c r="N36" s="62"/>
      <c r="O36" s="62"/>
    </row>
    <row r="37" spans="1:31" ht="42" customHeight="1">
      <c r="B37" s="205" t="s">
        <v>68</v>
      </c>
      <c r="C37" s="84" t="s">
        <v>218</v>
      </c>
      <c r="D37" s="85">
        <v>139</v>
      </c>
      <c r="E37" s="42"/>
      <c r="F37" s="61">
        <f t="shared" si="12"/>
        <v>0</v>
      </c>
      <c r="G37" s="62"/>
      <c r="H37" s="62"/>
      <c r="I37" s="62"/>
      <c r="J37" s="62"/>
      <c r="K37" s="65">
        <f t="shared" si="13"/>
        <v>0</v>
      </c>
      <c r="L37" s="62"/>
      <c r="M37" s="62"/>
      <c r="N37" s="62"/>
      <c r="O37" s="62"/>
    </row>
    <row r="38" spans="1:31" ht="29.4" customHeight="1">
      <c r="B38" s="243" t="s">
        <v>70</v>
      </c>
      <c r="C38" s="39" t="s">
        <v>69</v>
      </c>
      <c r="D38" s="40">
        <v>300</v>
      </c>
      <c r="E38" s="40"/>
      <c r="F38" s="61">
        <f t="shared" si="12"/>
        <v>0</v>
      </c>
      <c r="G38" s="61"/>
      <c r="H38" s="61"/>
      <c r="I38" s="61"/>
      <c r="J38" s="61"/>
      <c r="K38" s="65">
        <f t="shared" si="13"/>
        <v>0</v>
      </c>
      <c r="L38" s="61"/>
      <c r="M38" s="61"/>
      <c r="N38" s="61"/>
      <c r="O38" s="61"/>
    </row>
    <row r="39" spans="1:31" ht="68.400000000000006" customHeight="1">
      <c r="B39" s="205" t="s">
        <v>71</v>
      </c>
      <c r="C39" s="41" t="s">
        <v>72</v>
      </c>
      <c r="D39" s="42">
        <v>320</v>
      </c>
      <c r="E39" s="42"/>
      <c r="F39" s="61">
        <f t="shared" si="12"/>
        <v>0</v>
      </c>
      <c r="G39" s="62"/>
      <c r="H39" s="62"/>
      <c r="I39" s="62"/>
      <c r="J39" s="62"/>
      <c r="K39" s="65">
        <f t="shared" si="13"/>
        <v>0</v>
      </c>
      <c r="L39" s="62"/>
      <c r="M39" s="62"/>
      <c r="N39" s="62"/>
      <c r="O39" s="62"/>
      <c r="AE39" s="27" t="s">
        <v>209</v>
      </c>
    </row>
    <row r="40" spans="1:31" ht="63">
      <c r="B40" s="205" t="s">
        <v>99</v>
      </c>
      <c r="C40" s="41" t="s">
        <v>73</v>
      </c>
      <c r="D40" s="42">
        <v>321</v>
      </c>
      <c r="E40" s="42"/>
      <c r="F40" s="61">
        <f t="shared" si="12"/>
        <v>0</v>
      </c>
      <c r="G40" s="62"/>
      <c r="H40" s="62"/>
      <c r="I40" s="62"/>
      <c r="J40" s="62"/>
      <c r="K40" s="65">
        <f t="shared" si="13"/>
        <v>0</v>
      </c>
      <c r="L40" s="62"/>
      <c r="M40" s="62"/>
      <c r="N40" s="62"/>
      <c r="O40" s="62"/>
    </row>
    <row r="41" spans="1:31" ht="72.75" customHeight="1">
      <c r="B41" s="205" t="s">
        <v>74</v>
      </c>
      <c r="C41" s="41" t="s">
        <v>75</v>
      </c>
      <c r="D41" s="42">
        <v>340</v>
      </c>
      <c r="E41" s="42"/>
      <c r="F41" s="61">
        <f t="shared" si="12"/>
        <v>0</v>
      </c>
      <c r="G41" s="62"/>
      <c r="H41" s="62"/>
      <c r="I41" s="62"/>
      <c r="J41" s="62"/>
      <c r="K41" s="65">
        <f t="shared" si="13"/>
        <v>0</v>
      </c>
      <c r="L41" s="62"/>
      <c r="M41" s="62"/>
      <c r="N41" s="62"/>
      <c r="O41" s="62"/>
    </row>
    <row r="42" spans="1:31" ht="87.6" customHeight="1">
      <c r="B42" s="205" t="s">
        <v>77</v>
      </c>
      <c r="C42" s="41" t="s">
        <v>76</v>
      </c>
      <c r="D42" s="42">
        <v>350</v>
      </c>
      <c r="E42" s="42"/>
      <c r="F42" s="61">
        <f t="shared" si="12"/>
        <v>0</v>
      </c>
      <c r="G42" s="62"/>
      <c r="H42" s="62"/>
      <c r="I42" s="62"/>
      <c r="J42" s="62"/>
      <c r="K42" s="65">
        <f t="shared" si="13"/>
        <v>0</v>
      </c>
      <c r="L42" s="62"/>
      <c r="M42" s="62"/>
      <c r="N42" s="62"/>
      <c r="O42" s="62"/>
    </row>
    <row r="43" spans="1:31" ht="28.95" customHeight="1">
      <c r="B43" s="205" t="s">
        <v>219</v>
      </c>
      <c r="C43" s="41" t="s">
        <v>78</v>
      </c>
      <c r="D43" s="42">
        <v>360</v>
      </c>
      <c r="E43" s="42"/>
      <c r="F43" s="61">
        <f t="shared" si="12"/>
        <v>0</v>
      </c>
      <c r="G43" s="62"/>
      <c r="H43" s="62"/>
      <c r="I43" s="62"/>
      <c r="J43" s="62"/>
      <c r="K43" s="65">
        <f t="shared" si="13"/>
        <v>0</v>
      </c>
      <c r="L43" s="62"/>
      <c r="M43" s="62"/>
      <c r="N43" s="62"/>
      <c r="O43" s="62"/>
    </row>
    <row r="44" spans="1:31" ht="30" customHeight="1">
      <c r="B44" s="243" t="s">
        <v>80</v>
      </c>
      <c r="C44" s="39" t="s">
        <v>79</v>
      </c>
      <c r="D44" s="40">
        <v>850</v>
      </c>
      <c r="E44" s="40"/>
      <c r="F44" s="61">
        <f t="shared" si="12"/>
        <v>0</v>
      </c>
      <c r="G44" s="61">
        <f>+G45+G46+G47</f>
        <v>0</v>
      </c>
      <c r="H44" s="61">
        <f t="shared" ref="H44:O44" si="14">+H45+H46+H47</f>
        <v>0</v>
      </c>
      <c r="I44" s="61">
        <f t="shared" si="14"/>
        <v>0</v>
      </c>
      <c r="J44" s="61">
        <f t="shared" si="14"/>
        <v>0</v>
      </c>
      <c r="K44" s="65">
        <f t="shared" si="13"/>
        <v>0</v>
      </c>
      <c r="L44" s="61">
        <f t="shared" si="14"/>
        <v>0</v>
      </c>
      <c r="M44" s="61">
        <f t="shared" si="14"/>
        <v>0</v>
      </c>
      <c r="N44" s="61">
        <f t="shared" ref="N44" si="15">+N45+N46+N47</f>
        <v>0</v>
      </c>
      <c r="O44" s="61">
        <f t="shared" si="14"/>
        <v>0</v>
      </c>
    </row>
    <row r="45" spans="1:31" ht="42">
      <c r="A45" s="69"/>
      <c r="B45" s="205" t="s">
        <v>81</v>
      </c>
      <c r="C45" s="41" t="s">
        <v>82</v>
      </c>
      <c r="D45" s="42">
        <v>851</v>
      </c>
      <c r="E45" s="42"/>
      <c r="F45" s="61">
        <f t="shared" si="12"/>
        <v>0</v>
      </c>
      <c r="G45" s="62"/>
      <c r="H45" s="62"/>
      <c r="I45" s="62"/>
      <c r="J45" s="62"/>
      <c r="K45" s="65">
        <f t="shared" si="13"/>
        <v>0</v>
      </c>
      <c r="L45" s="62"/>
      <c r="M45" s="62"/>
      <c r="N45" s="62"/>
      <c r="O45" s="62"/>
    </row>
    <row r="46" spans="1:31" ht="61.95" customHeight="1">
      <c r="A46" s="69"/>
      <c r="B46" s="205" t="s">
        <v>84</v>
      </c>
      <c r="C46" s="41" t="s">
        <v>83</v>
      </c>
      <c r="D46" s="42">
        <v>852</v>
      </c>
      <c r="E46" s="42"/>
      <c r="F46" s="61">
        <f t="shared" si="12"/>
        <v>0</v>
      </c>
      <c r="G46" s="62"/>
      <c r="H46" s="62"/>
      <c r="I46" s="62"/>
      <c r="J46" s="62"/>
      <c r="K46" s="65">
        <f t="shared" si="13"/>
        <v>0</v>
      </c>
      <c r="L46" s="62"/>
      <c r="M46" s="62"/>
      <c r="N46" s="62"/>
      <c r="O46" s="62"/>
    </row>
    <row r="47" spans="1:31" ht="50.4" customHeight="1">
      <c r="B47" s="205" t="s">
        <v>85</v>
      </c>
      <c r="C47" s="41" t="s">
        <v>86</v>
      </c>
      <c r="D47" s="42">
        <v>853</v>
      </c>
      <c r="E47" s="42"/>
      <c r="F47" s="61">
        <f t="shared" si="12"/>
        <v>0</v>
      </c>
      <c r="G47" s="62"/>
      <c r="H47" s="62"/>
      <c r="I47" s="62"/>
      <c r="J47" s="62"/>
      <c r="K47" s="65">
        <f t="shared" si="13"/>
        <v>0</v>
      </c>
      <c r="L47" s="62"/>
      <c r="M47" s="62"/>
      <c r="N47" s="62"/>
      <c r="O47" s="62"/>
    </row>
    <row r="48" spans="1:31" ht="44.4" customHeight="1">
      <c r="B48" s="243" t="s">
        <v>88</v>
      </c>
      <c r="C48" s="39" t="s">
        <v>87</v>
      </c>
      <c r="D48" s="40" t="s">
        <v>19</v>
      </c>
      <c r="E48" s="40"/>
      <c r="F48" s="61">
        <f t="shared" si="12"/>
        <v>0</v>
      </c>
      <c r="G48" s="61">
        <f>+G53+G52+G54</f>
        <v>0</v>
      </c>
      <c r="H48" s="61">
        <f t="shared" ref="H48:O48" si="16">+H53+H52+H54</f>
        <v>0</v>
      </c>
      <c r="I48" s="61">
        <f t="shared" si="16"/>
        <v>0</v>
      </c>
      <c r="J48" s="61">
        <f t="shared" si="16"/>
        <v>0</v>
      </c>
      <c r="K48" s="65">
        <f t="shared" si="13"/>
        <v>0</v>
      </c>
      <c r="L48" s="61">
        <f t="shared" si="16"/>
        <v>0</v>
      </c>
      <c r="M48" s="61">
        <f t="shared" si="16"/>
        <v>0</v>
      </c>
      <c r="N48" s="61">
        <f t="shared" ref="N48" si="17">+N53+N52+N54</f>
        <v>0</v>
      </c>
      <c r="O48" s="61">
        <f t="shared" si="16"/>
        <v>0</v>
      </c>
    </row>
    <row r="49" spans="1:20" ht="44.4" customHeight="1">
      <c r="B49" s="205" t="s">
        <v>220</v>
      </c>
      <c r="C49" s="84" t="s">
        <v>89</v>
      </c>
      <c r="D49" s="85">
        <v>613</v>
      </c>
      <c r="E49" s="40"/>
      <c r="F49" s="61">
        <f t="shared" si="12"/>
        <v>0</v>
      </c>
      <c r="G49" s="61"/>
      <c r="H49" s="61"/>
      <c r="I49" s="61"/>
      <c r="J49" s="61"/>
      <c r="K49" s="65">
        <f t="shared" si="13"/>
        <v>0</v>
      </c>
      <c r="L49" s="61"/>
      <c r="M49" s="61"/>
      <c r="N49" s="61"/>
      <c r="O49" s="61"/>
    </row>
    <row r="50" spans="1:20" ht="44.4" customHeight="1">
      <c r="B50" s="205" t="s">
        <v>221</v>
      </c>
      <c r="C50" s="84" t="s">
        <v>90</v>
      </c>
      <c r="D50" s="85">
        <v>623</v>
      </c>
      <c r="E50" s="40"/>
      <c r="F50" s="61">
        <f t="shared" si="12"/>
        <v>0</v>
      </c>
      <c r="G50" s="61"/>
      <c r="H50" s="61"/>
      <c r="I50" s="61"/>
      <c r="J50" s="61"/>
      <c r="K50" s="65">
        <f t="shared" si="13"/>
        <v>0</v>
      </c>
      <c r="L50" s="61"/>
      <c r="M50" s="61"/>
      <c r="N50" s="61"/>
      <c r="O50" s="61"/>
    </row>
    <row r="51" spans="1:20" ht="44.4" customHeight="1">
      <c r="B51" s="205" t="s">
        <v>222</v>
      </c>
      <c r="C51" s="84" t="s">
        <v>93</v>
      </c>
      <c r="D51" s="85">
        <v>634</v>
      </c>
      <c r="E51" s="40"/>
      <c r="F51" s="61">
        <f t="shared" si="12"/>
        <v>0</v>
      </c>
      <c r="G51" s="61"/>
      <c r="H51" s="61"/>
      <c r="I51" s="61"/>
      <c r="J51" s="61"/>
      <c r="K51" s="65">
        <f t="shared" si="13"/>
        <v>0</v>
      </c>
      <c r="L51" s="61"/>
      <c r="M51" s="61"/>
      <c r="N51" s="61"/>
      <c r="O51" s="61"/>
    </row>
    <row r="52" spans="1:20" ht="43.2" customHeight="1">
      <c r="B52" s="205" t="s">
        <v>223</v>
      </c>
      <c r="C52" s="84" t="s">
        <v>224</v>
      </c>
      <c r="D52" s="85">
        <v>810</v>
      </c>
      <c r="E52" s="42"/>
      <c r="F52" s="61">
        <f t="shared" si="12"/>
        <v>0</v>
      </c>
      <c r="G52" s="62"/>
      <c r="H52" s="62"/>
      <c r="I52" s="62"/>
      <c r="J52" s="62"/>
      <c r="K52" s="65">
        <f t="shared" si="13"/>
        <v>0</v>
      </c>
      <c r="L52" s="62"/>
      <c r="M52" s="62"/>
      <c r="N52" s="62"/>
      <c r="O52" s="62"/>
    </row>
    <row r="53" spans="1:20" ht="30" customHeight="1">
      <c r="B53" s="205" t="s">
        <v>91</v>
      </c>
      <c r="C53" s="84" t="s">
        <v>225</v>
      </c>
      <c r="D53" s="85">
        <v>862</v>
      </c>
      <c r="E53" s="42"/>
      <c r="F53" s="61">
        <f t="shared" si="12"/>
        <v>0</v>
      </c>
      <c r="G53" s="62"/>
      <c r="H53" s="62"/>
      <c r="I53" s="62"/>
      <c r="J53" s="62"/>
      <c r="K53" s="65">
        <f t="shared" si="13"/>
        <v>0</v>
      </c>
      <c r="L53" s="62"/>
      <c r="M53" s="62"/>
      <c r="N53" s="62"/>
      <c r="O53" s="62"/>
    </row>
    <row r="54" spans="1:20" ht="63">
      <c r="B54" s="205" t="s">
        <v>92</v>
      </c>
      <c r="C54" s="84" t="s">
        <v>226</v>
      </c>
      <c r="D54" s="85">
        <v>863</v>
      </c>
      <c r="E54" s="42"/>
      <c r="F54" s="61">
        <f t="shared" si="12"/>
        <v>0</v>
      </c>
      <c r="G54" s="62"/>
      <c r="H54" s="62"/>
      <c r="I54" s="62"/>
      <c r="J54" s="62"/>
      <c r="K54" s="65">
        <f t="shared" si="13"/>
        <v>0</v>
      </c>
      <c r="L54" s="62"/>
      <c r="M54" s="62"/>
      <c r="N54" s="62"/>
      <c r="O54" s="62"/>
    </row>
    <row r="55" spans="1:20" ht="41.4" customHeight="1">
      <c r="B55" s="243" t="s">
        <v>95</v>
      </c>
      <c r="C55" s="39" t="s">
        <v>96</v>
      </c>
      <c r="D55" s="40" t="s">
        <v>19</v>
      </c>
      <c r="E55" s="40"/>
      <c r="F55" s="61">
        <f t="shared" si="12"/>
        <v>0</v>
      </c>
      <c r="G55" s="61">
        <f>+G56</f>
        <v>0</v>
      </c>
      <c r="H55" s="61">
        <f t="shared" ref="H55:O55" si="18">+H56</f>
        <v>0</v>
      </c>
      <c r="I55" s="61">
        <f t="shared" si="18"/>
        <v>0</v>
      </c>
      <c r="J55" s="61">
        <f t="shared" si="18"/>
        <v>0</v>
      </c>
      <c r="K55" s="65">
        <f t="shared" si="13"/>
        <v>0</v>
      </c>
      <c r="L55" s="61">
        <f t="shared" si="18"/>
        <v>0</v>
      </c>
      <c r="M55" s="61">
        <f t="shared" si="18"/>
        <v>0</v>
      </c>
      <c r="N55" s="61">
        <f t="shared" si="18"/>
        <v>0</v>
      </c>
      <c r="O55" s="61">
        <f t="shared" si="18"/>
        <v>0</v>
      </c>
    </row>
    <row r="56" spans="1:20" ht="66.599999999999994" customHeight="1">
      <c r="B56" s="205" t="s">
        <v>98</v>
      </c>
      <c r="C56" s="41" t="s">
        <v>97</v>
      </c>
      <c r="D56" s="42">
        <v>831</v>
      </c>
      <c r="E56" s="42"/>
      <c r="F56" s="61">
        <f t="shared" si="12"/>
        <v>0</v>
      </c>
      <c r="G56" s="62"/>
      <c r="H56" s="62"/>
      <c r="I56" s="62"/>
      <c r="J56" s="62"/>
      <c r="K56" s="65">
        <f t="shared" si="13"/>
        <v>0</v>
      </c>
      <c r="L56" s="62"/>
      <c r="M56" s="62"/>
      <c r="N56" s="62"/>
      <c r="O56" s="62"/>
    </row>
    <row r="57" spans="1:20" ht="30" customHeight="1">
      <c r="B57" s="243" t="s">
        <v>100</v>
      </c>
      <c r="C57" s="39" t="s">
        <v>94</v>
      </c>
      <c r="D57" s="40" t="s">
        <v>19</v>
      </c>
      <c r="E57" s="40"/>
      <c r="F57" s="61">
        <f t="shared" si="12"/>
        <v>0</v>
      </c>
      <c r="G57" s="61">
        <f>+G58+G59+G60</f>
        <v>0</v>
      </c>
      <c r="H57" s="61">
        <f t="shared" ref="H57:J57" si="19">+H58+H59+H60</f>
        <v>0</v>
      </c>
      <c r="I57" s="61">
        <f t="shared" si="19"/>
        <v>0</v>
      </c>
      <c r="J57" s="61">
        <f t="shared" si="19"/>
        <v>0</v>
      </c>
      <c r="K57" s="65">
        <f t="shared" si="13"/>
        <v>0</v>
      </c>
      <c r="L57" s="61">
        <f>+L58+L59+L60+L71</f>
        <v>0</v>
      </c>
      <c r="M57" s="61">
        <f t="shared" ref="M57:O57" si="20">+M58+M59+M60+M71</f>
        <v>0</v>
      </c>
      <c r="N57" s="61">
        <f t="shared" ref="N57" si="21">+N58+N59+N60+N71</f>
        <v>0</v>
      </c>
      <c r="O57" s="61">
        <f t="shared" si="20"/>
        <v>0</v>
      </c>
    </row>
    <row r="58" spans="1:20" ht="58.95" customHeight="1">
      <c r="B58" s="205" t="s">
        <v>254</v>
      </c>
      <c r="C58" s="41" t="s">
        <v>101</v>
      </c>
      <c r="D58" s="42">
        <v>241</v>
      </c>
      <c r="E58" s="42"/>
      <c r="F58" s="61">
        <f t="shared" si="12"/>
        <v>0</v>
      </c>
      <c r="G58" s="62"/>
      <c r="H58" s="62"/>
      <c r="I58" s="62"/>
      <c r="J58" s="62"/>
      <c r="K58" s="65">
        <f t="shared" si="13"/>
        <v>0</v>
      </c>
      <c r="L58" s="62"/>
      <c r="M58" s="62"/>
      <c r="N58" s="62"/>
      <c r="O58" s="62"/>
    </row>
    <row r="59" spans="1:20" ht="45" customHeight="1">
      <c r="B59" s="205" t="s">
        <v>103</v>
      </c>
      <c r="C59" s="41" t="s">
        <v>102</v>
      </c>
      <c r="D59" s="42">
        <v>243</v>
      </c>
      <c r="E59" s="42"/>
      <c r="F59" s="61">
        <f t="shared" si="12"/>
        <v>0</v>
      </c>
      <c r="G59" s="62"/>
      <c r="H59" s="62"/>
      <c r="I59" s="62"/>
      <c r="J59" s="62"/>
      <c r="K59" s="65">
        <f t="shared" si="13"/>
        <v>0</v>
      </c>
      <c r="L59" s="62"/>
      <c r="M59" s="62"/>
      <c r="N59" s="62"/>
      <c r="O59" s="62"/>
      <c r="P59" s="217"/>
      <c r="Q59" s="218"/>
      <c r="R59" s="218"/>
      <c r="S59" s="218"/>
      <c r="T59" s="219"/>
    </row>
    <row r="60" spans="1:20" ht="29.4" customHeight="1">
      <c r="A60" s="70" t="s">
        <v>211</v>
      </c>
      <c r="B60" s="205" t="s">
        <v>104</v>
      </c>
      <c r="C60" s="41" t="s">
        <v>105</v>
      </c>
      <c r="D60" s="42">
        <v>244</v>
      </c>
      <c r="E60" s="42"/>
      <c r="F60" s="61">
        <f t="shared" si="12"/>
        <v>0</v>
      </c>
      <c r="G60" s="61">
        <f>Q65</f>
        <v>0</v>
      </c>
      <c r="H60" s="61">
        <f>R65</f>
        <v>0</v>
      </c>
      <c r="I60" s="61">
        <f t="shared" ref="I60:J60" si="22">V65</f>
        <v>0</v>
      </c>
      <c r="J60" s="61">
        <f t="shared" si="22"/>
        <v>0</v>
      </c>
      <c r="K60" s="65">
        <f t="shared" si="13"/>
        <v>0</v>
      </c>
      <c r="L60" s="61">
        <f>R65</f>
        <v>0</v>
      </c>
      <c r="M60" s="61">
        <f>S65</f>
        <v>0</v>
      </c>
      <c r="N60" s="61">
        <f>T65</f>
        <v>0</v>
      </c>
      <c r="O60" s="61">
        <f>T65</f>
        <v>0</v>
      </c>
      <c r="P60" s="217"/>
      <c r="Q60" s="218"/>
      <c r="R60" s="218"/>
      <c r="S60" s="218"/>
      <c r="T60" s="219"/>
    </row>
    <row r="61" spans="1:20" ht="43.95" customHeight="1">
      <c r="B61" s="205" t="s">
        <v>125</v>
      </c>
      <c r="C61" s="41" t="s">
        <v>126</v>
      </c>
      <c r="D61" s="42">
        <v>244</v>
      </c>
      <c r="E61" s="42"/>
      <c r="F61" s="61">
        <f t="shared" si="12"/>
        <v>0</v>
      </c>
      <c r="G61" s="62">
        <f>+G63+G64+G65</f>
        <v>0</v>
      </c>
      <c r="H61" s="62">
        <f>+H63+H64+H65</f>
        <v>0</v>
      </c>
      <c r="I61" s="62">
        <f t="shared" ref="I61:O61" si="23">+I63+I64+I65</f>
        <v>0</v>
      </c>
      <c r="J61" s="62">
        <f t="shared" si="23"/>
        <v>0</v>
      </c>
      <c r="K61" s="65">
        <f t="shared" si="13"/>
        <v>0</v>
      </c>
      <c r="L61" s="62">
        <f t="shared" si="23"/>
        <v>0</v>
      </c>
      <c r="M61" s="62">
        <f t="shared" si="23"/>
        <v>0</v>
      </c>
      <c r="N61" s="62">
        <f t="shared" ref="N61" si="24">+N63+N64+N65</f>
        <v>0</v>
      </c>
      <c r="O61" s="62">
        <f t="shared" si="23"/>
        <v>0</v>
      </c>
      <c r="P61" s="217"/>
      <c r="Q61" s="218"/>
      <c r="R61" s="218"/>
      <c r="S61" s="218"/>
      <c r="T61" s="219"/>
    </row>
    <row r="62" spans="1:20" ht="21" customHeight="1">
      <c r="B62" s="205" t="s">
        <v>121</v>
      </c>
      <c r="C62" s="41"/>
      <c r="D62" s="42"/>
      <c r="E62" s="42"/>
      <c r="F62" s="61">
        <f t="shared" ref="F62:F78" si="25">SUM(G62:K62)</f>
        <v>0</v>
      </c>
      <c r="G62" s="62"/>
      <c r="H62" s="62"/>
      <c r="I62" s="62"/>
      <c r="J62" s="62"/>
      <c r="K62" s="65">
        <f t="shared" ref="K62:K78" si="26">L62+M62+O62+N62</f>
        <v>0</v>
      </c>
      <c r="L62" s="62"/>
      <c r="M62" s="62"/>
      <c r="N62" s="62"/>
      <c r="O62" s="62"/>
      <c r="P62" s="217"/>
      <c r="Q62" s="218"/>
      <c r="R62" s="218"/>
      <c r="S62" s="218"/>
      <c r="T62" s="219"/>
    </row>
    <row r="63" spans="1:20" ht="29.4" customHeight="1">
      <c r="A63" s="69">
        <v>310</v>
      </c>
      <c r="B63" s="205" t="s">
        <v>123</v>
      </c>
      <c r="C63" s="41" t="s">
        <v>127</v>
      </c>
      <c r="D63" s="42">
        <v>244</v>
      </c>
      <c r="E63" s="42"/>
      <c r="F63" s="61">
        <f t="shared" si="25"/>
        <v>0</v>
      </c>
      <c r="G63" s="62"/>
      <c r="H63" s="62"/>
      <c r="I63" s="62"/>
      <c r="J63" s="62"/>
      <c r="K63" s="65">
        <f t="shared" si="26"/>
        <v>0</v>
      </c>
      <c r="L63" s="62"/>
      <c r="M63" s="62"/>
      <c r="N63" s="62"/>
      <c r="O63" s="62"/>
      <c r="P63" s="217"/>
      <c r="Q63" s="218"/>
      <c r="R63" s="218"/>
      <c r="S63" s="218"/>
      <c r="T63" s="219"/>
    </row>
    <row r="64" spans="1:20" ht="29.4" customHeight="1">
      <c r="B64" s="205" t="s">
        <v>124</v>
      </c>
      <c r="C64" s="41" t="s">
        <v>128</v>
      </c>
      <c r="D64" s="42">
        <v>244</v>
      </c>
      <c r="E64" s="42"/>
      <c r="F64" s="61">
        <f t="shared" si="25"/>
        <v>0</v>
      </c>
      <c r="G64" s="62"/>
      <c r="H64" s="62"/>
      <c r="I64" s="62"/>
      <c r="J64" s="62"/>
      <c r="K64" s="65">
        <f t="shared" si="26"/>
        <v>0</v>
      </c>
      <c r="L64" s="62"/>
      <c r="M64" s="62"/>
      <c r="N64" s="62"/>
      <c r="O64" s="62"/>
      <c r="P64" s="217"/>
      <c r="Q64" s="218"/>
      <c r="R64" s="218"/>
      <c r="S64" s="218"/>
      <c r="T64" s="219"/>
    </row>
    <row r="65" spans="1:20" ht="29.4" customHeight="1">
      <c r="A65" s="69">
        <v>340</v>
      </c>
      <c r="B65" s="222" t="s">
        <v>304</v>
      </c>
      <c r="C65" s="223" t="s">
        <v>129</v>
      </c>
      <c r="D65" s="224">
        <v>244</v>
      </c>
      <c r="E65" s="42"/>
      <c r="F65" s="61">
        <f t="shared" si="25"/>
        <v>0</v>
      </c>
      <c r="G65" s="62"/>
      <c r="H65" s="62"/>
      <c r="I65" s="61"/>
      <c r="J65" s="61"/>
      <c r="K65" s="65">
        <f t="shared" si="26"/>
        <v>0</v>
      </c>
      <c r="L65" s="62"/>
      <c r="M65" s="62"/>
      <c r="N65" s="62"/>
      <c r="O65" s="62"/>
      <c r="P65" s="217"/>
      <c r="Q65" s="218"/>
      <c r="R65" s="218"/>
      <c r="S65" s="218"/>
      <c r="T65" s="218"/>
    </row>
    <row r="66" spans="1:20" ht="29.4" customHeight="1">
      <c r="A66" s="69" t="s">
        <v>210</v>
      </c>
      <c r="B66" s="222" t="s">
        <v>305</v>
      </c>
      <c r="C66" s="223" t="s">
        <v>298</v>
      </c>
      <c r="D66" s="224">
        <v>244</v>
      </c>
      <c r="E66" s="42"/>
      <c r="F66" s="61">
        <f t="shared" si="25"/>
        <v>0</v>
      </c>
      <c r="G66" s="62"/>
      <c r="H66" s="62"/>
      <c r="I66" s="62"/>
      <c r="J66" s="62"/>
      <c r="K66" s="65">
        <f t="shared" si="26"/>
        <v>0</v>
      </c>
      <c r="L66" s="62"/>
      <c r="M66" s="62"/>
      <c r="N66" s="62"/>
      <c r="O66" s="62"/>
    </row>
    <row r="67" spans="1:20" ht="40.5" customHeight="1">
      <c r="A67" s="69"/>
      <c r="B67" s="206" t="s">
        <v>255</v>
      </c>
      <c r="C67" s="140" t="s">
        <v>122</v>
      </c>
      <c r="D67" s="141">
        <v>246</v>
      </c>
      <c r="E67" s="42"/>
      <c r="F67" s="61">
        <f t="shared" si="25"/>
        <v>0</v>
      </c>
      <c r="G67" s="62"/>
      <c r="H67" s="62"/>
      <c r="I67" s="62"/>
      <c r="J67" s="62"/>
      <c r="K67" s="65">
        <f t="shared" si="26"/>
        <v>0</v>
      </c>
      <c r="L67" s="62"/>
      <c r="M67" s="62"/>
      <c r="N67" s="62"/>
      <c r="O67" s="62"/>
    </row>
    <row r="68" spans="1:20" ht="29.4" customHeight="1">
      <c r="A68" s="69"/>
      <c r="B68" s="206" t="s">
        <v>256</v>
      </c>
      <c r="C68" s="140" t="s">
        <v>257</v>
      </c>
      <c r="D68" s="141">
        <v>247</v>
      </c>
      <c r="E68" s="42"/>
      <c r="F68" s="61">
        <f t="shared" si="25"/>
        <v>0</v>
      </c>
      <c r="G68" s="62"/>
      <c r="H68" s="62"/>
      <c r="I68" s="62"/>
      <c r="J68" s="62"/>
      <c r="K68" s="65">
        <f t="shared" si="26"/>
        <v>0</v>
      </c>
      <c r="L68" s="62"/>
      <c r="M68" s="62"/>
      <c r="N68" s="62"/>
      <c r="O68" s="62"/>
    </row>
    <row r="69" spans="1:20" ht="45" customHeight="1">
      <c r="B69" s="205" t="s">
        <v>120</v>
      </c>
      <c r="C69" s="140" t="s">
        <v>258</v>
      </c>
      <c r="D69" s="42">
        <v>400</v>
      </c>
      <c r="E69" s="42"/>
      <c r="F69" s="61">
        <f t="shared" si="25"/>
        <v>0</v>
      </c>
      <c r="G69" s="62">
        <f>G70+G71</f>
        <v>0</v>
      </c>
      <c r="H69" s="62">
        <f t="shared" ref="H69:J69" si="27">H70+H71</f>
        <v>0</v>
      </c>
      <c r="I69" s="62">
        <f t="shared" si="27"/>
        <v>0</v>
      </c>
      <c r="J69" s="62">
        <f t="shared" si="27"/>
        <v>0</v>
      </c>
      <c r="K69" s="65">
        <f t="shared" si="26"/>
        <v>0</v>
      </c>
      <c r="L69" s="62">
        <f>L70+L71</f>
        <v>0</v>
      </c>
      <c r="M69" s="62">
        <f t="shared" ref="M69:N69" si="28">M70+M71</f>
        <v>0</v>
      </c>
      <c r="N69" s="62">
        <f t="shared" si="28"/>
        <v>0</v>
      </c>
      <c r="O69" s="62">
        <f t="shared" ref="O69" si="29">O70+O71</f>
        <v>0</v>
      </c>
    </row>
    <row r="70" spans="1:20" ht="65.400000000000006" customHeight="1">
      <c r="B70" s="205" t="s">
        <v>106</v>
      </c>
      <c r="C70" s="140" t="s">
        <v>259</v>
      </c>
      <c r="D70" s="42">
        <v>406</v>
      </c>
      <c r="E70" s="42"/>
      <c r="F70" s="61">
        <f t="shared" si="25"/>
        <v>0</v>
      </c>
      <c r="G70" s="62"/>
      <c r="H70" s="62"/>
      <c r="I70" s="62"/>
      <c r="J70" s="62"/>
      <c r="K70" s="65">
        <f t="shared" si="26"/>
        <v>0</v>
      </c>
      <c r="L70" s="62"/>
      <c r="M70" s="62"/>
      <c r="N70" s="62"/>
      <c r="O70" s="62"/>
    </row>
    <row r="71" spans="1:20" ht="70.95" customHeight="1">
      <c r="B71" s="205" t="s">
        <v>107</v>
      </c>
      <c r="C71" s="140" t="s">
        <v>260</v>
      </c>
      <c r="D71" s="42">
        <v>407</v>
      </c>
      <c r="E71" s="42"/>
      <c r="F71" s="61">
        <f t="shared" si="25"/>
        <v>0</v>
      </c>
      <c r="G71" s="62"/>
      <c r="H71" s="62"/>
      <c r="I71" s="62"/>
      <c r="J71" s="62"/>
      <c r="K71" s="65">
        <f t="shared" si="26"/>
        <v>0</v>
      </c>
      <c r="L71" s="62"/>
      <c r="M71" s="62"/>
      <c r="N71" s="62"/>
      <c r="O71" s="62"/>
    </row>
    <row r="72" spans="1:20" ht="34.5" customHeight="1">
      <c r="B72" s="205" t="s">
        <v>294</v>
      </c>
      <c r="C72" s="140" t="s">
        <v>295</v>
      </c>
      <c r="D72" s="42">
        <v>880</v>
      </c>
      <c r="E72" s="42"/>
      <c r="F72" s="61">
        <f t="shared" ref="F72" si="30">SUM(G72:K72)</f>
        <v>0</v>
      </c>
      <c r="G72" s="62"/>
      <c r="H72" s="62"/>
      <c r="I72" s="62"/>
      <c r="J72" s="62"/>
      <c r="K72" s="65">
        <f t="shared" si="26"/>
        <v>0</v>
      </c>
      <c r="L72" s="62"/>
      <c r="M72" s="62"/>
      <c r="N72" s="62"/>
      <c r="O72" s="62"/>
    </row>
    <row r="73" spans="1:20" ht="29.4" customHeight="1">
      <c r="B73" s="243" t="s">
        <v>108</v>
      </c>
      <c r="C73" s="39" t="s">
        <v>109</v>
      </c>
      <c r="D73" s="40">
        <v>100</v>
      </c>
      <c r="E73" s="40"/>
      <c r="F73" s="61">
        <f t="shared" si="25"/>
        <v>0</v>
      </c>
      <c r="G73" s="61"/>
      <c r="H73" s="61"/>
      <c r="I73" s="61"/>
      <c r="J73" s="61"/>
      <c r="K73" s="65">
        <f t="shared" si="26"/>
        <v>0</v>
      </c>
      <c r="L73" s="61"/>
      <c r="M73" s="61"/>
      <c r="N73" s="61"/>
      <c r="O73" s="61"/>
    </row>
    <row r="74" spans="1:20" ht="49.2" customHeight="1">
      <c r="B74" s="205" t="s">
        <v>111</v>
      </c>
      <c r="C74" s="41" t="s">
        <v>110</v>
      </c>
      <c r="D74" s="42"/>
      <c r="E74" s="42"/>
      <c r="F74" s="61">
        <f t="shared" si="25"/>
        <v>0</v>
      </c>
      <c r="G74" s="62"/>
      <c r="H74" s="62"/>
      <c r="I74" s="62"/>
      <c r="J74" s="62"/>
      <c r="K74" s="65">
        <f t="shared" si="26"/>
        <v>0</v>
      </c>
      <c r="L74" s="62"/>
      <c r="M74" s="62"/>
      <c r="N74" s="62"/>
      <c r="O74" s="62"/>
    </row>
    <row r="75" spans="1:20" ht="29.4" customHeight="1">
      <c r="B75" s="205" t="s">
        <v>112</v>
      </c>
      <c r="C75" s="41" t="s">
        <v>113</v>
      </c>
      <c r="D75" s="42"/>
      <c r="E75" s="42"/>
      <c r="F75" s="61">
        <f t="shared" si="25"/>
        <v>0</v>
      </c>
      <c r="G75" s="62"/>
      <c r="H75" s="62"/>
      <c r="I75" s="62"/>
      <c r="J75" s="62"/>
      <c r="K75" s="65">
        <f t="shared" si="26"/>
        <v>0</v>
      </c>
      <c r="L75" s="62"/>
      <c r="M75" s="62"/>
      <c r="N75" s="62"/>
      <c r="O75" s="62"/>
    </row>
    <row r="76" spans="1:20" ht="29.4" customHeight="1">
      <c r="B76" s="205" t="s">
        <v>115</v>
      </c>
      <c r="C76" s="41" t="s">
        <v>114</v>
      </c>
      <c r="D76" s="42"/>
      <c r="E76" s="42"/>
      <c r="F76" s="61">
        <f t="shared" si="25"/>
        <v>0</v>
      </c>
      <c r="G76" s="62"/>
      <c r="H76" s="62"/>
      <c r="I76" s="62"/>
      <c r="J76" s="62"/>
      <c r="K76" s="65">
        <f t="shared" si="26"/>
        <v>0</v>
      </c>
      <c r="L76" s="62"/>
      <c r="M76" s="62"/>
      <c r="N76" s="62"/>
      <c r="O76" s="62"/>
    </row>
    <row r="77" spans="1:20" ht="29.4" customHeight="1">
      <c r="B77" s="243" t="s">
        <v>116</v>
      </c>
      <c r="C77" s="39" t="s">
        <v>117</v>
      </c>
      <c r="D77" s="40" t="s">
        <v>19</v>
      </c>
      <c r="E77" s="40"/>
      <c r="F77" s="61">
        <f t="shared" si="25"/>
        <v>0</v>
      </c>
      <c r="G77" s="61"/>
      <c r="H77" s="61"/>
      <c r="I77" s="61"/>
      <c r="J77" s="61"/>
      <c r="K77" s="65">
        <f t="shared" si="26"/>
        <v>0</v>
      </c>
      <c r="L77" s="61"/>
      <c r="M77" s="61"/>
      <c r="N77" s="61"/>
      <c r="O77" s="61"/>
    </row>
    <row r="78" spans="1:20" ht="45.6" customHeight="1">
      <c r="B78" s="205" t="s">
        <v>119</v>
      </c>
      <c r="C78" s="41" t="s">
        <v>118</v>
      </c>
      <c r="D78" s="42">
        <v>610</v>
      </c>
      <c r="E78" s="42"/>
      <c r="F78" s="61">
        <f t="shared" si="25"/>
        <v>0</v>
      </c>
      <c r="G78" s="62"/>
      <c r="H78" s="62"/>
      <c r="I78" s="62"/>
      <c r="J78" s="62"/>
      <c r="K78" s="65">
        <f t="shared" si="26"/>
        <v>0</v>
      </c>
      <c r="L78" s="62"/>
      <c r="M78" s="62"/>
      <c r="N78" s="62"/>
      <c r="O78" s="62"/>
    </row>
  </sheetData>
  <mergeCells count="10">
    <mergeCell ref="B1:O1"/>
    <mergeCell ref="B2:B3"/>
    <mergeCell ref="C2:C3"/>
    <mergeCell ref="D2:D3"/>
    <mergeCell ref="E2:E3"/>
    <mergeCell ref="F2:F3"/>
    <mergeCell ref="G2:G3"/>
    <mergeCell ref="J2:J3"/>
    <mergeCell ref="K2:O2"/>
    <mergeCell ref="H2:I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4.xml><?xml version="1.0" encoding="utf-8"?>
<worksheet xmlns="http://schemas.openxmlformats.org/spreadsheetml/2006/main" xmlns:r="http://schemas.openxmlformats.org/officeDocument/2006/relationships">
  <sheetPr>
    <tabColor rgb="FF00B0F0"/>
  </sheetPr>
  <dimension ref="A1:AE78"/>
  <sheetViews>
    <sheetView view="pageBreakPreview" topLeftCell="A7" zoomScale="60" zoomScaleNormal="53" workbookViewId="0">
      <selection activeCell="B18" sqref="B18"/>
    </sheetView>
  </sheetViews>
  <sheetFormatPr defaultColWidth="9.109375" defaultRowHeight="18"/>
  <cols>
    <col min="1" max="1" width="9.109375" style="27" customWidth="1"/>
    <col min="2" max="2" width="85.88671875" style="31" customWidth="1"/>
    <col min="3" max="3" width="11" style="24" customWidth="1"/>
    <col min="4" max="4" width="17.44140625" style="30" customWidth="1"/>
    <col min="5" max="5" width="16.88671875" style="30" customWidth="1"/>
    <col min="6" max="6" width="18.33203125" style="30" customWidth="1"/>
    <col min="7" max="7" width="29.6640625" style="30" customWidth="1"/>
    <col min="8" max="8" width="18.6640625" style="30" customWidth="1"/>
    <col min="9" max="9" width="15.33203125" style="30" customWidth="1"/>
    <col min="10" max="10" width="20.88671875" style="30" customWidth="1"/>
    <col min="11" max="11" width="19.109375" style="30" customWidth="1"/>
    <col min="12" max="12" width="26.5546875" style="30" customWidth="1"/>
    <col min="13" max="14" width="25" style="30" customWidth="1"/>
    <col min="15" max="15" width="20.44140625" style="30" customWidth="1"/>
    <col min="16" max="16" width="9.109375" style="27"/>
    <col min="17" max="19" width="19.109375" style="27" customWidth="1"/>
    <col min="20" max="16384" width="9.109375" style="27"/>
  </cols>
  <sheetData>
    <row r="1" spans="2:16" ht="50.4" customHeight="1">
      <c r="B1" s="313" t="s">
        <v>280</v>
      </c>
      <c r="C1" s="313"/>
      <c r="D1" s="313"/>
      <c r="E1" s="313"/>
      <c r="F1" s="313"/>
      <c r="G1" s="313"/>
      <c r="H1" s="313"/>
      <c r="I1" s="313"/>
      <c r="J1" s="313"/>
      <c r="K1" s="313"/>
      <c r="L1" s="313"/>
      <c r="M1" s="313"/>
      <c r="N1" s="313"/>
      <c r="O1" s="313"/>
    </row>
    <row r="2" spans="2:16" s="28" customFormat="1" ht="102.75" customHeight="1">
      <c r="B2" s="314" t="s">
        <v>10</v>
      </c>
      <c r="C2" s="315" t="s">
        <v>11</v>
      </c>
      <c r="D2" s="316" t="s">
        <v>12</v>
      </c>
      <c r="E2" s="316" t="s">
        <v>206</v>
      </c>
      <c r="F2" s="316" t="s">
        <v>194</v>
      </c>
      <c r="G2" s="317" t="s">
        <v>286</v>
      </c>
      <c r="H2" s="318" t="s">
        <v>163</v>
      </c>
      <c r="I2" s="319"/>
      <c r="J2" s="318" t="s">
        <v>164</v>
      </c>
      <c r="K2" s="316" t="s">
        <v>196</v>
      </c>
      <c r="L2" s="316"/>
      <c r="M2" s="316"/>
      <c r="N2" s="316"/>
      <c r="O2" s="316"/>
    </row>
    <row r="3" spans="2:16" s="28" customFormat="1" ht="323.39999999999998" customHeight="1">
      <c r="B3" s="314"/>
      <c r="C3" s="315"/>
      <c r="D3" s="316"/>
      <c r="E3" s="316"/>
      <c r="F3" s="316"/>
      <c r="G3" s="317"/>
      <c r="H3" s="154"/>
      <c r="I3" s="153"/>
      <c r="J3" s="316"/>
      <c r="K3" s="12" t="s">
        <v>204</v>
      </c>
      <c r="L3" s="195" t="s">
        <v>253</v>
      </c>
      <c r="M3" s="196" t="s">
        <v>299</v>
      </c>
      <c r="N3" s="195" t="s">
        <v>285</v>
      </c>
      <c r="O3" s="153" t="s">
        <v>205</v>
      </c>
      <c r="P3" s="28" t="s">
        <v>209</v>
      </c>
    </row>
    <row r="4" spans="2:16" ht="14.4">
      <c r="B4" s="152">
        <v>1</v>
      </c>
      <c r="C4" s="16">
        <v>2</v>
      </c>
      <c r="D4" s="29">
        <v>3</v>
      </c>
      <c r="E4" s="29">
        <v>4</v>
      </c>
      <c r="F4" s="29">
        <v>5</v>
      </c>
      <c r="G4" s="29">
        <v>6</v>
      </c>
      <c r="H4" s="29">
        <v>7</v>
      </c>
      <c r="I4" s="29">
        <v>9</v>
      </c>
      <c r="J4" s="29">
        <v>10</v>
      </c>
      <c r="K4" s="29">
        <v>11</v>
      </c>
      <c r="L4" s="29">
        <v>11</v>
      </c>
      <c r="M4" s="29">
        <v>12</v>
      </c>
      <c r="N4" s="29">
        <v>13</v>
      </c>
      <c r="O4" s="29">
        <v>14</v>
      </c>
    </row>
    <row r="5" spans="2:16" ht="34.950000000000003" customHeight="1">
      <c r="B5" s="243" t="s">
        <v>17</v>
      </c>
      <c r="C5" s="39" t="s">
        <v>18</v>
      </c>
      <c r="D5" s="40" t="s">
        <v>19</v>
      </c>
      <c r="E5" s="40" t="s">
        <v>19</v>
      </c>
      <c r="F5" s="61">
        <f t="shared" ref="F5:F31" si="0">SUM(G5:K5)</f>
        <v>0</v>
      </c>
      <c r="G5" s="61"/>
      <c r="H5" s="61"/>
      <c r="I5" s="61"/>
      <c r="J5" s="61"/>
      <c r="K5" s="61">
        <f>L5+M5+O5+N5</f>
        <v>0</v>
      </c>
      <c r="L5" s="61"/>
      <c r="M5" s="61"/>
      <c r="N5" s="61"/>
      <c r="O5" s="61"/>
    </row>
    <row r="6" spans="2:16" ht="34.950000000000003" customHeight="1">
      <c r="B6" s="243" t="s">
        <v>20</v>
      </c>
      <c r="C6" s="39" t="s">
        <v>21</v>
      </c>
      <c r="D6" s="40" t="s">
        <v>19</v>
      </c>
      <c r="E6" s="40" t="s">
        <v>19</v>
      </c>
      <c r="F6" s="61">
        <f t="shared" si="0"/>
        <v>0</v>
      </c>
      <c r="G6" s="61"/>
      <c r="H6" s="61"/>
      <c r="I6" s="61"/>
      <c r="J6" s="61"/>
      <c r="K6" s="61">
        <f>L6+M6+O6+N6</f>
        <v>0</v>
      </c>
      <c r="L6" s="61"/>
      <c r="M6" s="61"/>
      <c r="N6" s="61"/>
      <c r="O6" s="61"/>
    </row>
    <row r="7" spans="2:16" ht="34.950000000000003" customHeight="1">
      <c r="B7" s="244" t="s">
        <v>22</v>
      </c>
      <c r="C7" s="225" t="s">
        <v>27</v>
      </c>
      <c r="D7" s="226"/>
      <c r="E7" s="226"/>
      <c r="F7" s="227">
        <f t="shared" ref="F7:F22" si="1">SUM(G7:K7)</f>
        <v>0</v>
      </c>
      <c r="G7" s="227">
        <f>G10</f>
        <v>0</v>
      </c>
      <c r="H7" s="227">
        <f>H16</f>
        <v>0</v>
      </c>
      <c r="I7" s="227">
        <f t="shared" ref="I7" si="2">I16</f>
        <v>0</v>
      </c>
      <c r="J7" s="227">
        <f>J17</f>
        <v>0</v>
      </c>
      <c r="K7" s="227">
        <f t="shared" ref="K7:K22" si="3">L7+M7+O7+N7</f>
        <v>0</v>
      </c>
      <c r="L7" s="227">
        <f>L8+L10+L13+L15+L19+L21+L23</f>
        <v>0</v>
      </c>
      <c r="M7" s="227">
        <f t="shared" ref="M7:O7" si="4">M8+M10+M13+M15+M19+M21+M23</f>
        <v>0</v>
      </c>
      <c r="N7" s="227">
        <f t="shared" si="4"/>
        <v>0</v>
      </c>
      <c r="O7" s="227">
        <f t="shared" si="4"/>
        <v>0</v>
      </c>
    </row>
    <row r="8" spans="2:16" ht="42">
      <c r="B8" s="205" t="s">
        <v>28</v>
      </c>
      <c r="C8" s="228" t="s">
        <v>29</v>
      </c>
      <c r="D8" s="229">
        <v>120</v>
      </c>
      <c r="E8" s="230"/>
      <c r="F8" s="231">
        <f t="shared" si="1"/>
        <v>0</v>
      </c>
      <c r="G8" s="232"/>
      <c r="H8" s="232"/>
      <c r="I8" s="232"/>
      <c r="J8" s="232"/>
      <c r="K8" s="227">
        <f t="shared" si="3"/>
        <v>0</v>
      </c>
      <c r="L8" s="232"/>
      <c r="M8" s="232"/>
      <c r="N8" s="232"/>
      <c r="O8" s="232"/>
    </row>
    <row r="9" spans="2:16" ht="28.5" customHeight="1">
      <c r="B9" s="267" t="s">
        <v>23</v>
      </c>
      <c r="C9" s="268" t="s">
        <v>30</v>
      </c>
      <c r="D9" s="269"/>
      <c r="E9" s="230"/>
      <c r="F9" s="231">
        <f t="shared" si="1"/>
        <v>0</v>
      </c>
      <c r="G9" s="232"/>
      <c r="H9" s="232"/>
      <c r="I9" s="232"/>
      <c r="J9" s="232"/>
      <c r="K9" s="227">
        <f t="shared" si="3"/>
        <v>0</v>
      </c>
      <c r="L9" s="231"/>
      <c r="M9" s="232"/>
      <c r="N9" s="232"/>
      <c r="O9" s="232"/>
    </row>
    <row r="10" spans="2:16" ht="51" customHeight="1">
      <c r="B10" s="246" t="s">
        <v>24</v>
      </c>
      <c r="C10" s="252" t="s">
        <v>31</v>
      </c>
      <c r="D10" s="253">
        <v>130</v>
      </c>
      <c r="E10" s="233"/>
      <c r="F10" s="231">
        <f t="shared" si="1"/>
        <v>0</v>
      </c>
      <c r="G10" s="231">
        <f>G11</f>
        <v>0</v>
      </c>
      <c r="H10" s="231"/>
      <c r="I10" s="231"/>
      <c r="J10" s="231"/>
      <c r="K10" s="227">
        <f t="shared" si="3"/>
        <v>0</v>
      </c>
      <c r="L10" s="231">
        <f>L12</f>
        <v>0</v>
      </c>
      <c r="M10" s="231">
        <f t="shared" ref="M10:O10" si="5">M12</f>
        <v>0</v>
      </c>
      <c r="N10" s="231">
        <f t="shared" si="5"/>
        <v>0</v>
      </c>
      <c r="O10" s="231">
        <f t="shared" si="5"/>
        <v>0</v>
      </c>
    </row>
    <row r="11" spans="2:16" ht="111" customHeight="1">
      <c r="B11" s="247" t="s">
        <v>32</v>
      </c>
      <c r="C11" s="250" t="s">
        <v>33</v>
      </c>
      <c r="D11" s="229">
        <v>130</v>
      </c>
      <c r="E11" s="234"/>
      <c r="F11" s="231">
        <f t="shared" si="1"/>
        <v>0</v>
      </c>
      <c r="G11" s="231"/>
      <c r="H11" s="232"/>
      <c r="I11" s="232"/>
      <c r="J11" s="232"/>
      <c r="K11" s="227">
        <f t="shared" si="3"/>
        <v>0</v>
      </c>
      <c r="L11" s="232"/>
      <c r="M11" s="232"/>
      <c r="N11" s="232"/>
      <c r="O11" s="232"/>
    </row>
    <row r="12" spans="2:16" ht="50.25" customHeight="1">
      <c r="B12" s="271" t="s">
        <v>306</v>
      </c>
      <c r="C12" s="250" t="s">
        <v>203</v>
      </c>
      <c r="D12" s="229">
        <v>130</v>
      </c>
      <c r="E12" s="230"/>
      <c r="F12" s="231">
        <f t="shared" si="1"/>
        <v>0</v>
      </c>
      <c r="G12" s="232"/>
      <c r="H12" s="232"/>
      <c r="I12" s="232"/>
      <c r="J12" s="232"/>
      <c r="K12" s="227">
        <f t="shared" si="3"/>
        <v>0</v>
      </c>
      <c r="L12" s="232"/>
      <c r="M12" s="232"/>
      <c r="N12" s="232"/>
      <c r="O12" s="232"/>
    </row>
    <row r="13" spans="2:16" ht="48" customHeight="1">
      <c r="B13" s="249" t="s">
        <v>25</v>
      </c>
      <c r="C13" s="252" t="s">
        <v>34</v>
      </c>
      <c r="D13" s="253">
        <v>140</v>
      </c>
      <c r="E13" s="233"/>
      <c r="F13" s="231">
        <f t="shared" si="1"/>
        <v>0</v>
      </c>
      <c r="G13" s="231"/>
      <c r="H13" s="231"/>
      <c r="I13" s="231"/>
      <c r="J13" s="231"/>
      <c r="K13" s="227">
        <f t="shared" si="3"/>
        <v>0</v>
      </c>
      <c r="L13" s="231"/>
      <c r="M13" s="231"/>
      <c r="N13" s="231"/>
      <c r="O13" s="61">
        <f t="shared" ref="O13" si="6">O14</f>
        <v>0</v>
      </c>
    </row>
    <row r="14" spans="2:16" ht="64.5" customHeight="1">
      <c r="B14" s="248" t="s">
        <v>300</v>
      </c>
      <c r="C14" s="250" t="s">
        <v>35</v>
      </c>
      <c r="D14" s="251">
        <v>141</v>
      </c>
      <c r="E14" s="230"/>
      <c r="F14" s="231">
        <f t="shared" si="1"/>
        <v>0</v>
      </c>
      <c r="G14" s="232"/>
      <c r="H14" s="232"/>
      <c r="I14" s="232"/>
      <c r="J14" s="232"/>
      <c r="K14" s="227">
        <f t="shared" si="3"/>
        <v>0</v>
      </c>
      <c r="L14" s="232"/>
      <c r="M14" s="232"/>
      <c r="N14" s="232"/>
      <c r="O14" s="62"/>
    </row>
    <row r="15" spans="2:16" ht="36" customHeight="1">
      <c r="B15" s="249" t="s">
        <v>26</v>
      </c>
      <c r="C15" s="252" t="s">
        <v>36</v>
      </c>
      <c r="D15" s="253">
        <v>150</v>
      </c>
      <c r="E15" s="233"/>
      <c r="F15" s="231">
        <f t="shared" si="1"/>
        <v>0</v>
      </c>
      <c r="G15" s="231"/>
      <c r="H15" s="231"/>
      <c r="I15" s="231"/>
      <c r="J15" s="231"/>
      <c r="K15" s="227">
        <f t="shared" si="3"/>
        <v>0</v>
      </c>
      <c r="L15" s="231"/>
      <c r="M15" s="231"/>
      <c r="N15" s="231"/>
      <c r="O15" s="61">
        <v>0</v>
      </c>
    </row>
    <row r="16" spans="2:16" ht="30.6" customHeight="1">
      <c r="B16" s="247" t="s">
        <v>212</v>
      </c>
      <c r="C16" s="250" t="s">
        <v>213</v>
      </c>
      <c r="D16" s="229">
        <v>150</v>
      </c>
      <c r="E16" s="233"/>
      <c r="F16" s="231">
        <f t="shared" si="1"/>
        <v>0</v>
      </c>
      <c r="G16" s="231"/>
      <c r="H16" s="231">
        <f>H25</f>
        <v>0</v>
      </c>
      <c r="I16" s="231">
        <f t="shared" ref="I16" si="7">I25</f>
        <v>0</v>
      </c>
      <c r="J16" s="231"/>
      <c r="K16" s="227">
        <f t="shared" si="3"/>
        <v>0</v>
      </c>
      <c r="L16" s="231"/>
      <c r="M16" s="231"/>
      <c r="N16" s="231"/>
      <c r="O16" s="61"/>
    </row>
    <row r="17" spans="1:15" ht="30.6" customHeight="1">
      <c r="B17" s="247" t="s">
        <v>40</v>
      </c>
      <c r="C17" s="250" t="s">
        <v>214</v>
      </c>
      <c r="D17" s="229">
        <v>150</v>
      </c>
      <c r="E17" s="233"/>
      <c r="F17" s="231">
        <f t="shared" si="1"/>
        <v>0</v>
      </c>
      <c r="G17" s="231"/>
      <c r="H17" s="231"/>
      <c r="I17" s="231"/>
      <c r="J17" s="231">
        <f>J25</f>
        <v>0</v>
      </c>
      <c r="K17" s="227">
        <f t="shared" si="3"/>
        <v>0</v>
      </c>
      <c r="L17" s="231"/>
      <c r="M17" s="231"/>
      <c r="N17" s="231"/>
      <c r="O17" s="61"/>
    </row>
    <row r="18" spans="1:15" ht="46.5" customHeight="1">
      <c r="B18" s="271" t="s">
        <v>307</v>
      </c>
      <c r="C18" s="250" t="s">
        <v>215</v>
      </c>
      <c r="D18" s="229">
        <v>150</v>
      </c>
      <c r="E18" s="230"/>
      <c r="F18" s="231">
        <f t="shared" si="1"/>
        <v>0</v>
      </c>
      <c r="G18" s="232"/>
      <c r="H18" s="232"/>
      <c r="I18" s="232"/>
      <c r="J18" s="232"/>
      <c r="K18" s="227">
        <f t="shared" si="3"/>
        <v>0</v>
      </c>
      <c r="L18" s="232"/>
      <c r="M18" s="232"/>
      <c r="N18" s="232"/>
      <c r="O18" s="62"/>
    </row>
    <row r="19" spans="1:15" ht="29.4" customHeight="1">
      <c r="B19" s="246" t="s">
        <v>37</v>
      </c>
      <c r="C19" s="252" t="s">
        <v>38</v>
      </c>
      <c r="D19" s="253">
        <v>180</v>
      </c>
      <c r="E19" s="233"/>
      <c r="F19" s="231">
        <f t="shared" si="1"/>
        <v>0</v>
      </c>
      <c r="G19" s="231"/>
      <c r="H19" s="231"/>
      <c r="I19" s="231"/>
      <c r="J19" s="231"/>
      <c r="K19" s="227">
        <f t="shared" si="3"/>
        <v>0</v>
      </c>
      <c r="L19" s="231"/>
      <c r="M19" s="231"/>
      <c r="N19" s="231"/>
      <c r="O19" s="61">
        <v>0</v>
      </c>
    </row>
    <row r="20" spans="1:15" ht="31.2" customHeight="1">
      <c r="B20" s="247" t="s">
        <v>23</v>
      </c>
      <c r="C20" s="250" t="s">
        <v>39</v>
      </c>
      <c r="D20" s="229">
        <v>180</v>
      </c>
      <c r="E20" s="230"/>
      <c r="F20" s="231">
        <f t="shared" si="1"/>
        <v>0</v>
      </c>
      <c r="G20" s="231"/>
      <c r="H20" s="231"/>
      <c r="I20" s="231"/>
      <c r="J20" s="231"/>
      <c r="K20" s="227">
        <f t="shared" si="3"/>
        <v>0</v>
      </c>
      <c r="L20" s="232"/>
      <c r="M20" s="232"/>
      <c r="N20" s="232"/>
      <c r="O20" s="62"/>
    </row>
    <row r="21" spans="1:15" ht="40.799999999999997">
      <c r="B21" s="249" t="s">
        <v>41</v>
      </c>
      <c r="C21" s="252" t="s">
        <v>42</v>
      </c>
      <c r="D21" s="253"/>
      <c r="E21" s="233"/>
      <c r="F21" s="231">
        <f t="shared" si="1"/>
        <v>0</v>
      </c>
      <c r="G21" s="231"/>
      <c r="H21" s="231"/>
      <c r="I21" s="231"/>
      <c r="J21" s="231"/>
      <c r="K21" s="227">
        <f t="shared" si="3"/>
        <v>0</v>
      </c>
      <c r="L21" s="231"/>
      <c r="M21" s="231"/>
      <c r="N21" s="231"/>
      <c r="O21" s="61">
        <v>0</v>
      </c>
    </row>
    <row r="22" spans="1:15" ht="22.95" customHeight="1">
      <c r="B22" s="245" t="s">
        <v>301</v>
      </c>
      <c r="C22" s="254" t="s">
        <v>302</v>
      </c>
      <c r="D22" s="251">
        <v>172</v>
      </c>
      <c r="E22" s="230"/>
      <c r="F22" s="231">
        <f t="shared" si="1"/>
        <v>0</v>
      </c>
      <c r="G22" s="232"/>
      <c r="H22" s="232"/>
      <c r="I22" s="232"/>
      <c r="J22" s="232"/>
      <c r="K22" s="227">
        <f t="shared" si="3"/>
        <v>0</v>
      </c>
      <c r="L22" s="232"/>
      <c r="M22" s="232"/>
      <c r="N22" s="232"/>
      <c r="O22" s="62"/>
    </row>
    <row r="23" spans="1:15" ht="30" customHeight="1">
      <c r="B23" s="205" t="s">
        <v>43</v>
      </c>
      <c r="C23" s="41" t="s">
        <v>44</v>
      </c>
      <c r="D23" s="42" t="s">
        <v>19</v>
      </c>
      <c r="E23" s="42"/>
      <c r="F23" s="61">
        <f t="shared" si="0"/>
        <v>0</v>
      </c>
      <c r="G23" s="62"/>
      <c r="H23" s="62"/>
      <c r="I23" s="62"/>
      <c r="J23" s="62"/>
      <c r="K23" s="65">
        <f t="shared" ref="K23:K54" si="8">L23+M23+O23+N23</f>
        <v>0</v>
      </c>
      <c r="L23" s="62"/>
      <c r="M23" s="62"/>
      <c r="N23" s="62"/>
      <c r="O23" s="62">
        <v>0</v>
      </c>
    </row>
    <row r="24" spans="1:15" ht="63">
      <c r="B24" s="205" t="s">
        <v>192</v>
      </c>
      <c r="C24" s="41" t="s">
        <v>45</v>
      </c>
      <c r="D24" s="42">
        <v>510</v>
      </c>
      <c r="E24" s="42"/>
      <c r="F24" s="61">
        <f t="shared" si="0"/>
        <v>0</v>
      </c>
      <c r="G24" s="62"/>
      <c r="H24" s="62"/>
      <c r="I24" s="62"/>
      <c r="J24" s="62"/>
      <c r="K24" s="65">
        <f t="shared" si="8"/>
        <v>0</v>
      </c>
      <c r="L24" s="62"/>
      <c r="M24" s="62"/>
      <c r="N24" s="62"/>
      <c r="O24" s="62"/>
    </row>
    <row r="25" spans="1:15" ht="30" customHeight="1">
      <c r="B25" s="244" t="s">
        <v>46</v>
      </c>
      <c r="C25" s="44" t="s">
        <v>49</v>
      </c>
      <c r="D25" s="45" t="s">
        <v>19</v>
      </c>
      <c r="E25" s="45"/>
      <c r="F25" s="65">
        <f t="shared" si="0"/>
        <v>0</v>
      </c>
      <c r="G25" s="65">
        <f>+G26+G38+G44+G48+G55+G57+G73+G77</f>
        <v>0</v>
      </c>
      <c r="H25" s="65">
        <f>+H26+H38+H44+H48+H55+H57+H73+H77</f>
        <v>0</v>
      </c>
      <c r="I25" s="65">
        <f>+I26+I38+I44+I48+I55+I57+I73+I77</f>
        <v>0</v>
      </c>
      <c r="J25" s="65">
        <f>+J26+J38+J44+J48+J55+J57+J73+J77</f>
        <v>0</v>
      </c>
      <c r="K25" s="65">
        <f t="shared" si="8"/>
        <v>0</v>
      </c>
      <c r="L25" s="65">
        <f>+L26+L38+L44+L48+L55+L57+L73+L77</f>
        <v>0</v>
      </c>
      <c r="M25" s="65">
        <f>+M26+M38+M44+M48+M55+M57+M73+M77</f>
        <v>0</v>
      </c>
      <c r="N25" s="65">
        <f>+N26+N38+N44+N48+N55+N57+N73+N77</f>
        <v>0</v>
      </c>
      <c r="O25" s="65">
        <f>+O26+O38+O44+O48+O55+O57+O73+O77</f>
        <v>0</v>
      </c>
    </row>
    <row r="26" spans="1:15" ht="40.799999999999997">
      <c r="B26" s="243" t="s">
        <v>47</v>
      </c>
      <c r="C26" s="39" t="s">
        <v>50</v>
      </c>
      <c r="D26" s="40" t="s">
        <v>19</v>
      </c>
      <c r="E26" s="40"/>
      <c r="F26" s="61">
        <f t="shared" si="0"/>
        <v>0</v>
      </c>
      <c r="G26" s="61">
        <f>+G27+G30+G33+G34+G28</f>
        <v>0</v>
      </c>
      <c r="H26" s="61">
        <f t="shared" ref="H26:O26" si="9">+H27+H30+H33+H34+H28</f>
        <v>0</v>
      </c>
      <c r="I26" s="61">
        <f t="shared" si="9"/>
        <v>0</v>
      </c>
      <c r="J26" s="61">
        <f t="shared" si="9"/>
        <v>0</v>
      </c>
      <c r="K26" s="65">
        <f t="shared" si="8"/>
        <v>0</v>
      </c>
      <c r="L26" s="61">
        <f t="shared" si="9"/>
        <v>0</v>
      </c>
      <c r="M26" s="61">
        <f t="shared" si="9"/>
        <v>0</v>
      </c>
      <c r="N26" s="61">
        <f t="shared" si="9"/>
        <v>0</v>
      </c>
      <c r="O26" s="61">
        <f t="shared" si="9"/>
        <v>0</v>
      </c>
    </row>
    <row r="27" spans="1:15" ht="42">
      <c r="A27" s="69"/>
      <c r="B27" s="205" t="s">
        <v>48</v>
      </c>
      <c r="C27" s="41" t="s">
        <v>51</v>
      </c>
      <c r="D27" s="42">
        <v>111</v>
      </c>
      <c r="E27" s="42"/>
      <c r="F27" s="61">
        <f t="shared" si="0"/>
        <v>0</v>
      </c>
      <c r="G27" s="62"/>
      <c r="H27" s="62"/>
      <c r="I27" s="62"/>
      <c r="J27" s="62"/>
      <c r="K27" s="65">
        <f t="shared" si="8"/>
        <v>0</v>
      </c>
      <c r="L27" s="62"/>
      <c r="M27" s="62"/>
      <c r="N27" s="62"/>
      <c r="O27" s="62"/>
    </row>
    <row r="28" spans="1:15" ht="39" customHeight="1">
      <c r="B28" s="205" t="s">
        <v>52</v>
      </c>
      <c r="C28" s="41" t="s">
        <v>53</v>
      </c>
      <c r="D28" s="42">
        <v>112</v>
      </c>
      <c r="E28" s="42"/>
      <c r="F28" s="61">
        <f t="shared" si="0"/>
        <v>0</v>
      </c>
      <c r="G28" s="62"/>
      <c r="H28" s="62"/>
      <c r="I28" s="62"/>
      <c r="J28" s="62"/>
      <c r="K28" s="65">
        <f t="shared" si="8"/>
        <v>0</v>
      </c>
      <c r="L28" s="62"/>
      <c r="M28" s="62"/>
      <c r="N28" s="62"/>
      <c r="O28" s="62"/>
    </row>
    <row r="29" spans="1:15" ht="42">
      <c r="B29" s="205" t="s">
        <v>55</v>
      </c>
      <c r="C29" s="41" t="s">
        <v>54</v>
      </c>
      <c r="D29" s="42">
        <v>113</v>
      </c>
      <c r="E29" s="42"/>
      <c r="F29" s="61">
        <f t="shared" si="0"/>
        <v>0</v>
      </c>
      <c r="G29" s="62"/>
      <c r="H29" s="62"/>
      <c r="I29" s="62"/>
      <c r="J29" s="62"/>
      <c r="K29" s="65">
        <f t="shared" si="8"/>
        <v>0</v>
      </c>
      <c r="L29" s="62"/>
      <c r="M29" s="62"/>
      <c r="N29" s="62"/>
      <c r="O29" s="62"/>
    </row>
    <row r="30" spans="1:15" ht="65.400000000000006" customHeight="1">
      <c r="B30" s="205" t="s">
        <v>56</v>
      </c>
      <c r="C30" s="41" t="s">
        <v>57</v>
      </c>
      <c r="D30" s="42">
        <v>119</v>
      </c>
      <c r="E30" s="42"/>
      <c r="F30" s="61">
        <f t="shared" si="0"/>
        <v>0</v>
      </c>
      <c r="G30" s="62">
        <f>+G31+G32</f>
        <v>0</v>
      </c>
      <c r="H30" s="62">
        <f t="shared" ref="H30:O30" si="10">+H31+H32</f>
        <v>0</v>
      </c>
      <c r="I30" s="62">
        <f t="shared" si="10"/>
        <v>0</v>
      </c>
      <c r="J30" s="62">
        <f t="shared" si="10"/>
        <v>0</v>
      </c>
      <c r="K30" s="65">
        <f t="shared" si="8"/>
        <v>0</v>
      </c>
      <c r="L30" s="62">
        <f t="shared" si="10"/>
        <v>0</v>
      </c>
      <c r="M30" s="62">
        <f t="shared" si="10"/>
        <v>0</v>
      </c>
      <c r="N30" s="62">
        <f t="shared" si="10"/>
        <v>0</v>
      </c>
      <c r="O30" s="62">
        <f t="shared" si="10"/>
        <v>0</v>
      </c>
    </row>
    <row r="31" spans="1:15" ht="42">
      <c r="A31" s="69"/>
      <c r="B31" s="205" t="s">
        <v>59</v>
      </c>
      <c r="C31" s="41" t="s">
        <v>58</v>
      </c>
      <c r="D31" s="42">
        <v>119</v>
      </c>
      <c r="E31" s="42"/>
      <c r="F31" s="61">
        <f t="shared" si="0"/>
        <v>0</v>
      </c>
      <c r="G31" s="62"/>
      <c r="H31" s="62"/>
      <c r="I31" s="62"/>
      <c r="J31" s="62"/>
      <c r="K31" s="65">
        <f t="shared" si="8"/>
        <v>0</v>
      </c>
      <c r="L31" s="62"/>
      <c r="M31" s="62"/>
      <c r="N31" s="62"/>
      <c r="O31" s="62"/>
    </row>
    <row r="32" spans="1:15" ht="28.2" customHeight="1">
      <c r="B32" s="205" t="s">
        <v>60</v>
      </c>
      <c r="C32" s="41" t="s">
        <v>62</v>
      </c>
      <c r="D32" s="42">
        <v>119</v>
      </c>
      <c r="E32" s="42"/>
      <c r="F32" s="61">
        <f t="shared" ref="F32:F61" si="11">SUM(G32:K32)</f>
        <v>0</v>
      </c>
      <c r="G32" s="62"/>
      <c r="H32" s="62"/>
      <c r="I32" s="62"/>
      <c r="J32" s="62"/>
      <c r="K32" s="65">
        <f t="shared" si="8"/>
        <v>0</v>
      </c>
      <c r="L32" s="62"/>
      <c r="M32" s="62"/>
      <c r="N32" s="62"/>
      <c r="O32" s="62"/>
    </row>
    <row r="33" spans="1:31" ht="43.95" customHeight="1">
      <c r="B33" s="205" t="s">
        <v>61</v>
      </c>
      <c r="C33" s="84" t="s">
        <v>63</v>
      </c>
      <c r="D33" s="85">
        <v>131</v>
      </c>
      <c r="E33" s="42"/>
      <c r="F33" s="61">
        <f t="shared" si="11"/>
        <v>0</v>
      </c>
      <c r="G33" s="62"/>
      <c r="H33" s="62"/>
      <c r="I33" s="62"/>
      <c r="J33" s="62"/>
      <c r="K33" s="65">
        <f t="shared" si="8"/>
        <v>0</v>
      </c>
      <c r="L33" s="62"/>
      <c r="M33" s="62"/>
      <c r="N33" s="62"/>
      <c r="O33" s="62"/>
    </row>
    <row r="34" spans="1:31" ht="48.6" customHeight="1">
      <c r="B34" s="205" t="s">
        <v>216</v>
      </c>
      <c r="C34" s="84" t="s">
        <v>64</v>
      </c>
      <c r="D34" s="85">
        <v>133</v>
      </c>
      <c r="E34" s="42"/>
      <c r="F34" s="61">
        <f t="shared" si="11"/>
        <v>0</v>
      </c>
      <c r="G34" s="62"/>
      <c r="H34" s="62"/>
      <c r="I34" s="62"/>
      <c r="J34" s="62"/>
      <c r="K34" s="65">
        <f t="shared" si="8"/>
        <v>0</v>
      </c>
      <c r="L34" s="62"/>
      <c r="M34" s="62"/>
      <c r="N34" s="62"/>
      <c r="O34" s="62"/>
    </row>
    <row r="35" spans="1:31" ht="55.2" customHeight="1">
      <c r="B35" s="205" t="s">
        <v>65</v>
      </c>
      <c r="C35" s="84" t="s">
        <v>67</v>
      </c>
      <c r="D35" s="85">
        <v>134</v>
      </c>
      <c r="E35" s="42"/>
      <c r="F35" s="61">
        <f t="shared" si="11"/>
        <v>0</v>
      </c>
      <c r="G35" s="62"/>
      <c r="H35" s="62"/>
      <c r="I35" s="62"/>
      <c r="J35" s="62"/>
      <c r="K35" s="65">
        <f t="shared" si="8"/>
        <v>0</v>
      </c>
      <c r="L35" s="62"/>
      <c r="M35" s="62"/>
      <c r="N35" s="62"/>
      <c r="O35" s="62"/>
    </row>
    <row r="36" spans="1:31" ht="55.2" customHeight="1">
      <c r="B36" s="205" t="s">
        <v>66</v>
      </c>
      <c r="C36" s="84" t="s">
        <v>217</v>
      </c>
      <c r="D36" s="85">
        <v>139</v>
      </c>
      <c r="E36" s="42"/>
      <c r="F36" s="61">
        <f t="shared" si="11"/>
        <v>0</v>
      </c>
      <c r="G36" s="62"/>
      <c r="H36" s="62"/>
      <c r="I36" s="62"/>
      <c r="J36" s="62"/>
      <c r="K36" s="65">
        <f t="shared" si="8"/>
        <v>0</v>
      </c>
      <c r="L36" s="62"/>
      <c r="M36" s="62"/>
      <c r="N36" s="62"/>
      <c r="O36" s="62"/>
    </row>
    <row r="37" spans="1:31" ht="55.2" customHeight="1">
      <c r="B37" s="205" t="s">
        <v>68</v>
      </c>
      <c r="C37" s="84" t="s">
        <v>218</v>
      </c>
      <c r="D37" s="85">
        <v>139</v>
      </c>
      <c r="E37" s="42"/>
      <c r="F37" s="61">
        <f t="shared" si="11"/>
        <v>0</v>
      </c>
      <c r="G37" s="62"/>
      <c r="H37" s="62"/>
      <c r="I37" s="62"/>
      <c r="J37" s="62"/>
      <c r="K37" s="65">
        <f t="shared" si="8"/>
        <v>0</v>
      </c>
      <c r="L37" s="62"/>
      <c r="M37" s="62"/>
      <c r="N37" s="62"/>
      <c r="O37" s="62"/>
    </row>
    <row r="38" spans="1:31" ht="29.4" customHeight="1">
      <c r="B38" s="243" t="s">
        <v>70</v>
      </c>
      <c r="C38" s="39" t="s">
        <v>69</v>
      </c>
      <c r="D38" s="40">
        <v>300</v>
      </c>
      <c r="E38" s="40"/>
      <c r="F38" s="61">
        <f t="shared" si="11"/>
        <v>0</v>
      </c>
      <c r="G38" s="61"/>
      <c r="H38" s="61"/>
      <c r="I38" s="61"/>
      <c r="J38" s="61"/>
      <c r="K38" s="65">
        <f t="shared" si="8"/>
        <v>0</v>
      </c>
      <c r="L38" s="61"/>
      <c r="M38" s="61"/>
      <c r="N38" s="61"/>
      <c r="O38" s="61"/>
    </row>
    <row r="39" spans="1:31" ht="68.400000000000006" customHeight="1">
      <c r="B39" s="205" t="s">
        <v>71</v>
      </c>
      <c r="C39" s="41" t="s">
        <v>72</v>
      </c>
      <c r="D39" s="42">
        <v>320</v>
      </c>
      <c r="E39" s="42"/>
      <c r="F39" s="61">
        <f t="shared" si="11"/>
        <v>0</v>
      </c>
      <c r="G39" s="62"/>
      <c r="H39" s="62"/>
      <c r="I39" s="62"/>
      <c r="J39" s="62"/>
      <c r="K39" s="65">
        <f t="shared" si="8"/>
        <v>0</v>
      </c>
      <c r="L39" s="62"/>
      <c r="M39" s="62"/>
      <c r="N39" s="62"/>
      <c r="O39" s="62"/>
      <c r="AE39" s="27" t="s">
        <v>209</v>
      </c>
    </row>
    <row r="40" spans="1:31" ht="63">
      <c r="B40" s="205" t="s">
        <v>99</v>
      </c>
      <c r="C40" s="41" t="s">
        <v>73</v>
      </c>
      <c r="D40" s="42">
        <v>321</v>
      </c>
      <c r="E40" s="42"/>
      <c r="F40" s="61">
        <f t="shared" si="11"/>
        <v>0</v>
      </c>
      <c r="G40" s="62"/>
      <c r="H40" s="62"/>
      <c r="I40" s="62"/>
      <c r="J40" s="62"/>
      <c r="K40" s="65">
        <f t="shared" si="8"/>
        <v>0</v>
      </c>
      <c r="L40" s="62"/>
      <c r="M40" s="62"/>
      <c r="N40" s="62"/>
      <c r="O40" s="62"/>
    </row>
    <row r="41" spans="1:31" ht="66" customHeight="1">
      <c r="B41" s="205" t="s">
        <v>74</v>
      </c>
      <c r="C41" s="41" t="s">
        <v>75</v>
      </c>
      <c r="D41" s="42">
        <v>340</v>
      </c>
      <c r="E41" s="42"/>
      <c r="F41" s="61">
        <f t="shared" si="11"/>
        <v>0</v>
      </c>
      <c r="G41" s="62"/>
      <c r="H41" s="62"/>
      <c r="I41" s="62"/>
      <c r="J41" s="62"/>
      <c r="K41" s="65">
        <f t="shared" si="8"/>
        <v>0</v>
      </c>
      <c r="L41" s="62"/>
      <c r="M41" s="62"/>
      <c r="N41" s="62"/>
      <c r="O41" s="62"/>
    </row>
    <row r="42" spans="1:31" ht="87.6" customHeight="1">
      <c r="B42" s="205" t="s">
        <v>77</v>
      </c>
      <c r="C42" s="41" t="s">
        <v>76</v>
      </c>
      <c r="D42" s="42">
        <v>350</v>
      </c>
      <c r="E42" s="42"/>
      <c r="F42" s="61">
        <f t="shared" si="11"/>
        <v>0</v>
      </c>
      <c r="G42" s="62"/>
      <c r="H42" s="62"/>
      <c r="I42" s="62"/>
      <c r="J42" s="62"/>
      <c r="K42" s="65">
        <f t="shared" si="8"/>
        <v>0</v>
      </c>
      <c r="L42" s="62"/>
      <c r="M42" s="62"/>
      <c r="N42" s="62"/>
      <c r="O42" s="62"/>
    </row>
    <row r="43" spans="1:31" ht="28.95" customHeight="1">
      <c r="B43" s="205" t="s">
        <v>219</v>
      </c>
      <c r="C43" s="41" t="s">
        <v>78</v>
      </c>
      <c r="D43" s="42">
        <v>360</v>
      </c>
      <c r="E43" s="42"/>
      <c r="F43" s="61">
        <f t="shared" si="11"/>
        <v>0</v>
      </c>
      <c r="G43" s="62"/>
      <c r="H43" s="62"/>
      <c r="I43" s="62"/>
      <c r="J43" s="62"/>
      <c r="K43" s="65">
        <f t="shared" si="8"/>
        <v>0</v>
      </c>
      <c r="L43" s="62"/>
      <c r="M43" s="62"/>
      <c r="N43" s="62"/>
      <c r="O43" s="62"/>
    </row>
    <row r="44" spans="1:31" ht="30" customHeight="1">
      <c r="B44" s="243" t="s">
        <v>80</v>
      </c>
      <c r="C44" s="39" t="s">
        <v>79</v>
      </c>
      <c r="D44" s="40">
        <v>850</v>
      </c>
      <c r="E44" s="40"/>
      <c r="F44" s="61">
        <f t="shared" si="11"/>
        <v>0</v>
      </c>
      <c r="G44" s="61">
        <f>+G45+G46+G47</f>
        <v>0</v>
      </c>
      <c r="H44" s="61">
        <f t="shared" ref="H44:O44" si="12">+H45+H46+H47</f>
        <v>0</v>
      </c>
      <c r="I44" s="61">
        <f t="shared" si="12"/>
        <v>0</v>
      </c>
      <c r="J44" s="61">
        <f t="shared" si="12"/>
        <v>0</v>
      </c>
      <c r="K44" s="65">
        <f t="shared" si="8"/>
        <v>0</v>
      </c>
      <c r="L44" s="61">
        <f t="shared" si="12"/>
        <v>0</v>
      </c>
      <c r="M44" s="61">
        <f t="shared" si="12"/>
        <v>0</v>
      </c>
      <c r="N44" s="61">
        <f t="shared" si="12"/>
        <v>0</v>
      </c>
      <c r="O44" s="61">
        <f t="shared" si="12"/>
        <v>0</v>
      </c>
    </row>
    <row r="45" spans="1:31" ht="42">
      <c r="A45" s="69"/>
      <c r="B45" s="205" t="s">
        <v>81</v>
      </c>
      <c r="C45" s="41" t="s">
        <v>82</v>
      </c>
      <c r="D45" s="42">
        <v>851</v>
      </c>
      <c r="E45" s="42"/>
      <c r="F45" s="61">
        <f t="shared" si="11"/>
        <v>0</v>
      </c>
      <c r="G45" s="62"/>
      <c r="H45" s="62"/>
      <c r="I45" s="62"/>
      <c r="J45" s="62"/>
      <c r="K45" s="65">
        <f t="shared" si="8"/>
        <v>0</v>
      </c>
      <c r="L45" s="62"/>
      <c r="M45" s="62"/>
      <c r="N45" s="62"/>
      <c r="O45" s="62"/>
    </row>
    <row r="46" spans="1:31" ht="61.95" customHeight="1">
      <c r="A46" s="69"/>
      <c r="B46" s="205" t="s">
        <v>84</v>
      </c>
      <c r="C46" s="41" t="s">
        <v>83</v>
      </c>
      <c r="D46" s="42">
        <v>852</v>
      </c>
      <c r="E46" s="42"/>
      <c r="F46" s="61">
        <f t="shared" si="11"/>
        <v>0</v>
      </c>
      <c r="G46" s="62"/>
      <c r="H46" s="62"/>
      <c r="I46" s="62"/>
      <c r="J46" s="62"/>
      <c r="K46" s="65">
        <f t="shared" si="8"/>
        <v>0</v>
      </c>
      <c r="L46" s="62"/>
      <c r="M46" s="62"/>
      <c r="N46" s="62"/>
      <c r="O46" s="62"/>
    </row>
    <row r="47" spans="1:31" ht="50.4" customHeight="1">
      <c r="B47" s="205" t="s">
        <v>85</v>
      </c>
      <c r="C47" s="41" t="s">
        <v>86</v>
      </c>
      <c r="D47" s="42">
        <v>853</v>
      </c>
      <c r="E47" s="42"/>
      <c r="F47" s="61">
        <f t="shared" si="11"/>
        <v>0</v>
      </c>
      <c r="G47" s="62"/>
      <c r="H47" s="62"/>
      <c r="I47" s="62"/>
      <c r="J47" s="62"/>
      <c r="K47" s="65">
        <f t="shared" si="8"/>
        <v>0</v>
      </c>
      <c r="L47" s="62"/>
      <c r="M47" s="62"/>
      <c r="N47" s="62"/>
      <c r="O47" s="62"/>
    </row>
    <row r="48" spans="1:31" ht="44.4" customHeight="1">
      <c r="B48" s="243" t="s">
        <v>88</v>
      </c>
      <c r="C48" s="39" t="s">
        <v>87</v>
      </c>
      <c r="D48" s="40" t="s">
        <v>19</v>
      </c>
      <c r="E48" s="40"/>
      <c r="F48" s="61">
        <f t="shared" si="11"/>
        <v>0</v>
      </c>
      <c r="G48" s="61">
        <f>+G53+G52+G54</f>
        <v>0</v>
      </c>
      <c r="H48" s="61">
        <f t="shared" ref="H48:O48" si="13">+H53+H52+H54</f>
        <v>0</v>
      </c>
      <c r="I48" s="61">
        <f t="shared" si="13"/>
        <v>0</v>
      </c>
      <c r="J48" s="61">
        <f t="shared" si="13"/>
        <v>0</v>
      </c>
      <c r="K48" s="65">
        <f t="shared" si="8"/>
        <v>0</v>
      </c>
      <c r="L48" s="61">
        <f t="shared" si="13"/>
        <v>0</v>
      </c>
      <c r="M48" s="61">
        <f t="shared" si="13"/>
        <v>0</v>
      </c>
      <c r="N48" s="61">
        <f t="shared" si="13"/>
        <v>0</v>
      </c>
      <c r="O48" s="61">
        <f t="shared" si="13"/>
        <v>0</v>
      </c>
    </row>
    <row r="49" spans="1:20" ht="44.4" customHeight="1">
      <c r="B49" s="205" t="s">
        <v>220</v>
      </c>
      <c r="C49" s="84" t="s">
        <v>89</v>
      </c>
      <c r="D49" s="85">
        <v>613</v>
      </c>
      <c r="E49" s="40"/>
      <c r="F49" s="61">
        <f t="shared" si="11"/>
        <v>0</v>
      </c>
      <c r="G49" s="61"/>
      <c r="H49" s="61"/>
      <c r="I49" s="61"/>
      <c r="J49" s="61"/>
      <c r="K49" s="65">
        <f t="shared" si="8"/>
        <v>0</v>
      </c>
      <c r="L49" s="61"/>
      <c r="M49" s="61"/>
      <c r="N49" s="61"/>
      <c r="O49" s="61"/>
    </row>
    <row r="50" spans="1:20" ht="44.4" customHeight="1">
      <c r="B50" s="205" t="s">
        <v>221</v>
      </c>
      <c r="C50" s="84" t="s">
        <v>90</v>
      </c>
      <c r="D50" s="85">
        <v>623</v>
      </c>
      <c r="E50" s="40"/>
      <c r="F50" s="61">
        <f t="shared" si="11"/>
        <v>0</v>
      </c>
      <c r="G50" s="61"/>
      <c r="H50" s="61"/>
      <c r="I50" s="61"/>
      <c r="J50" s="61"/>
      <c r="K50" s="65">
        <f t="shared" si="8"/>
        <v>0</v>
      </c>
      <c r="L50" s="61"/>
      <c r="M50" s="61"/>
      <c r="N50" s="61"/>
      <c r="O50" s="61"/>
    </row>
    <row r="51" spans="1:20" ht="44.4" customHeight="1">
      <c r="B51" s="205" t="s">
        <v>222</v>
      </c>
      <c r="C51" s="84" t="s">
        <v>93</v>
      </c>
      <c r="D51" s="85">
        <v>634</v>
      </c>
      <c r="E51" s="40"/>
      <c r="F51" s="61">
        <f t="shared" si="11"/>
        <v>0</v>
      </c>
      <c r="G51" s="61"/>
      <c r="H51" s="61"/>
      <c r="I51" s="61"/>
      <c r="J51" s="61"/>
      <c r="K51" s="65">
        <f t="shared" si="8"/>
        <v>0</v>
      </c>
      <c r="L51" s="61"/>
      <c r="M51" s="61"/>
      <c r="N51" s="61"/>
      <c r="O51" s="61"/>
    </row>
    <row r="52" spans="1:20" ht="43.2" customHeight="1">
      <c r="B52" s="205" t="s">
        <v>223</v>
      </c>
      <c r="C52" s="84" t="s">
        <v>224</v>
      </c>
      <c r="D52" s="85">
        <v>810</v>
      </c>
      <c r="E52" s="42"/>
      <c r="F52" s="61">
        <f t="shared" si="11"/>
        <v>0</v>
      </c>
      <c r="G52" s="62"/>
      <c r="H52" s="62"/>
      <c r="I52" s="62"/>
      <c r="J52" s="62"/>
      <c r="K52" s="65">
        <f t="shared" si="8"/>
        <v>0</v>
      </c>
      <c r="L52" s="62"/>
      <c r="M52" s="62"/>
      <c r="N52" s="62"/>
      <c r="O52" s="62"/>
    </row>
    <row r="53" spans="1:20" ht="30" customHeight="1">
      <c r="B53" s="205" t="s">
        <v>91</v>
      </c>
      <c r="C53" s="84" t="s">
        <v>225</v>
      </c>
      <c r="D53" s="85">
        <v>862</v>
      </c>
      <c r="E53" s="42"/>
      <c r="F53" s="61">
        <f t="shared" si="11"/>
        <v>0</v>
      </c>
      <c r="G53" s="62"/>
      <c r="H53" s="62"/>
      <c r="I53" s="62"/>
      <c r="J53" s="62"/>
      <c r="K53" s="65">
        <f t="shared" si="8"/>
        <v>0</v>
      </c>
      <c r="L53" s="62"/>
      <c r="M53" s="62"/>
      <c r="N53" s="62"/>
      <c r="O53" s="62"/>
    </row>
    <row r="54" spans="1:20" ht="63">
      <c r="B54" s="205" t="s">
        <v>92</v>
      </c>
      <c r="C54" s="84" t="s">
        <v>226</v>
      </c>
      <c r="D54" s="85">
        <v>863</v>
      </c>
      <c r="E54" s="42"/>
      <c r="F54" s="61">
        <f t="shared" si="11"/>
        <v>0</v>
      </c>
      <c r="G54" s="62"/>
      <c r="H54" s="62"/>
      <c r="I54" s="62"/>
      <c r="J54" s="62"/>
      <c r="K54" s="65">
        <f t="shared" si="8"/>
        <v>0</v>
      </c>
      <c r="L54" s="62"/>
      <c r="M54" s="62"/>
      <c r="N54" s="62"/>
      <c r="O54" s="62"/>
    </row>
    <row r="55" spans="1:20" ht="41.4" customHeight="1">
      <c r="B55" s="243" t="s">
        <v>95</v>
      </c>
      <c r="C55" s="39" t="s">
        <v>96</v>
      </c>
      <c r="D55" s="40" t="s">
        <v>19</v>
      </c>
      <c r="E55" s="40"/>
      <c r="F55" s="61">
        <f t="shared" si="11"/>
        <v>0</v>
      </c>
      <c r="G55" s="61">
        <f>+G56</f>
        <v>0</v>
      </c>
      <c r="H55" s="61">
        <f t="shared" ref="H55:O55" si="14">+H56</f>
        <v>0</v>
      </c>
      <c r="I55" s="61">
        <f t="shared" si="14"/>
        <v>0</v>
      </c>
      <c r="J55" s="61">
        <f t="shared" si="14"/>
        <v>0</v>
      </c>
      <c r="K55" s="65">
        <f t="shared" ref="K55:K78" si="15">L55+M55+O55+N55</f>
        <v>0</v>
      </c>
      <c r="L55" s="61">
        <f t="shared" si="14"/>
        <v>0</v>
      </c>
      <c r="M55" s="61">
        <f t="shared" si="14"/>
        <v>0</v>
      </c>
      <c r="N55" s="61">
        <f t="shared" si="14"/>
        <v>0</v>
      </c>
      <c r="O55" s="61">
        <f t="shared" si="14"/>
        <v>0</v>
      </c>
    </row>
    <row r="56" spans="1:20" ht="66.599999999999994" customHeight="1">
      <c r="B56" s="205" t="s">
        <v>98</v>
      </c>
      <c r="C56" s="41" t="s">
        <v>97</v>
      </c>
      <c r="D56" s="42">
        <v>831</v>
      </c>
      <c r="E56" s="42"/>
      <c r="F56" s="61">
        <f t="shared" si="11"/>
        <v>0</v>
      </c>
      <c r="G56" s="62"/>
      <c r="H56" s="62"/>
      <c r="I56" s="62"/>
      <c r="J56" s="62"/>
      <c r="K56" s="65">
        <f t="shared" si="15"/>
        <v>0</v>
      </c>
      <c r="L56" s="62"/>
      <c r="M56" s="62"/>
      <c r="N56" s="62"/>
      <c r="O56" s="62"/>
    </row>
    <row r="57" spans="1:20" ht="30" customHeight="1">
      <c r="B57" s="243" t="s">
        <v>100</v>
      </c>
      <c r="C57" s="39" t="s">
        <v>94</v>
      </c>
      <c r="D57" s="40" t="s">
        <v>19</v>
      </c>
      <c r="E57" s="40"/>
      <c r="F57" s="61">
        <f t="shared" si="11"/>
        <v>0</v>
      </c>
      <c r="G57" s="61">
        <f>+G58+G59+G60</f>
        <v>0</v>
      </c>
      <c r="H57" s="61">
        <f t="shared" ref="H57:J57" si="16">+H58+H59+H60</f>
        <v>0</v>
      </c>
      <c r="I57" s="61">
        <f t="shared" si="16"/>
        <v>0</v>
      </c>
      <c r="J57" s="61">
        <f t="shared" si="16"/>
        <v>0</v>
      </c>
      <c r="K57" s="65">
        <f t="shared" si="15"/>
        <v>0</v>
      </c>
      <c r="L57" s="61">
        <f>+L58+L59+L60+L71</f>
        <v>0</v>
      </c>
      <c r="M57" s="61">
        <f t="shared" ref="M57:O57" si="17">+M58+M59+M60+M71</f>
        <v>0</v>
      </c>
      <c r="N57" s="61">
        <f t="shared" si="17"/>
        <v>0</v>
      </c>
      <c r="O57" s="61">
        <f t="shared" si="17"/>
        <v>0</v>
      </c>
    </row>
    <row r="58" spans="1:20" ht="58.95" customHeight="1">
      <c r="B58" s="205" t="s">
        <v>254</v>
      </c>
      <c r="C58" s="41" t="s">
        <v>101</v>
      </c>
      <c r="D58" s="42">
        <v>241</v>
      </c>
      <c r="E58" s="42"/>
      <c r="F58" s="61">
        <f t="shared" si="11"/>
        <v>0</v>
      </c>
      <c r="G58" s="62"/>
      <c r="H58" s="62"/>
      <c r="I58" s="62"/>
      <c r="J58" s="62"/>
      <c r="K58" s="65">
        <f t="shared" si="15"/>
        <v>0</v>
      </c>
      <c r="L58" s="62"/>
      <c r="M58" s="62"/>
      <c r="N58" s="62"/>
      <c r="O58" s="62"/>
    </row>
    <row r="59" spans="1:20" ht="45" customHeight="1">
      <c r="B59" s="205" t="s">
        <v>103</v>
      </c>
      <c r="C59" s="41" t="s">
        <v>102</v>
      </c>
      <c r="D59" s="42">
        <v>243</v>
      </c>
      <c r="E59" s="42"/>
      <c r="F59" s="61">
        <f t="shared" si="11"/>
        <v>0</v>
      </c>
      <c r="G59" s="62"/>
      <c r="H59" s="62"/>
      <c r="I59" s="62"/>
      <c r="J59" s="62"/>
      <c r="K59" s="65">
        <f t="shared" si="15"/>
        <v>0</v>
      </c>
      <c r="L59" s="62"/>
      <c r="M59" s="62"/>
      <c r="N59" s="62"/>
      <c r="O59" s="62"/>
      <c r="P59" s="217"/>
      <c r="Q59" s="218"/>
      <c r="R59" s="218"/>
      <c r="S59" s="218"/>
      <c r="T59" s="219"/>
    </row>
    <row r="60" spans="1:20" ht="29.4" customHeight="1">
      <c r="A60" s="70" t="s">
        <v>211</v>
      </c>
      <c r="B60" s="205" t="s">
        <v>104</v>
      </c>
      <c r="C60" s="41" t="s">
        <v>105</v>
      </c>
      <c r="D60" s="42">
        <v>244</v>
      </c>
      <c r="E60" s="42"/>
      <c r="F60" s="61">
        <f t="shared" si="11"/>
        <v>0</v>
      </c>
      <c r="G60" s="61">
        <f>Q65</f>
        <v>0</v>
      </c>
      <c r="H60" s="61">
        <f>R65</f>
        <v>0</v>
      </c>
      <c r="I60" s="61">
        <f t="shared" ref="I60:J60" si="18">V65</f>
        <v>0</v>
      </c>
      <c r="J60" s="61">
        <f t="shared" si="18"/>
        <v>0</v>
      </c>
      <c r="K60" s="65">
        <f t="shared" si="15"/>
        <v>0</v>
      </c>
      <c r="L60" s="61">
        <f>R65</f>
        <v>0</v>
      </c>
      <c r="M60" s="61">
        <f>S65</f>
        <v>0</v>
      </c>
      <c r="N60" s="61">
        <f>T65</f>
        <v>0</v>
      </c>
      <c r="O60" s="61">
        <f>T65</f>
        <v>0</v>
      </c>
      <c r="P60" s="217"/>
      <c r="Q60" s="218"/>
      <c r="R60" s="218"/>
      <c r="S60" s="218"/>
      <c r="T60" s="219"/>
    </row>
    <row r="61" spans="1:20" ht="43.95" customHeight="1">
      <c r="B61" s="205" t="s">
        <v>125</v>
      </c>
      <c r="C61" s="41" t="s">
        <v>126</v>
      </c>
      <c r="D61" s="42">
        <v>244</v>
      </c>
      <c r="E61" s="42"/>
      <c r="F61" s="61">
        <f t="shared" si="11"/>
        <v>0</v>
      </c>
      <c r="G61" s="62">
        <f>+G63+G64+G65</f>
        <v>0</v>
      </c>
      <c r="H61" s="62">
        <f>+H63+H64+H65</f>
        <v>0</v>
      </c>
      <c r="I61" s="62">
        <f t="shared" ref="I61:O61" si="19">+I63+I64+I65</f>
        <v>0</v>
      </c>
      <c r="J61" s="62">
        <f t="shared" si="19"/>
        <v>0</v>
      </c>
      <c r="K61" s="65">
        <f t="shared" si="15"/>
        <v>0</v>
      </c>
      <c r="L61" s="62">
        <f t="shared" si="19"/>
        <v>0</v>
      </c>
      <c r="M61" s="62">
        <f t="shared" si="19"/>
        <v>0</v>
      </c>
      <c r="N61" s="62">
        <f t="shared" si="19"/>
        <v>0</v>
      </c>
      <c r="O61" s="62">
        <f t="shared" si="19"/>
        <v>0</v>
      </c>
      <c r="P61" s="217"/>
      <c r="Q61" s="218"/>
      <c r="R61" s="218"/>
      <c r="S61" s="218"/>
      <c r="T61" s="219"/>
    </row>
    <row r="62" spans="1:20" ht="21" customHeight="1">
      <c r="B62" s="205" t="s">
        <v>121</v>
      </c>
      <c r="C62" s="41"/>
      <c r="D62" s="42"/>
      <c r="E62" s="42"/>
      <c r="F62" s="61">
        <f t="shared" ref="F62:F78" si="20">SUM(G62:K62)</f>
        <v>0</v>
      </c>
      <c r="G62" s="62"/>
      <c r="H62" s="62"/>
      <c r="I62" s="62"/>
      <c r="J62" s="62"/>
      <c r="K62" s="65">
        <f t="shared" si="15"/>
        <v>0</v>
      </c>
      <c r="L62" s="62"/>
      <c r="M62" s="62"/>
      <c r="N62" s="62"/>
      <c r="O62" s="62"/>
      <c r="P62" s="217"/>
      <c r="Q62" s="218"/>
      <c r="R62" s="218"/>
      <c r="S62" s="218"/>
      <c r="T62" s="219"/>
    </row>
    <row r="63" spans="1:20" ht="29.4" customHeight="1">
      <c r="A63" s="69">
        <v>310</v>
      </c>
      <c r="B63" s="205" t="s">
        <v>123</v>
      </c>
      <c r="C63" s="41" t="s">
        <v>127</v>
      </c>
      <c r="D63" s="42">
        <v>244</v>
      </c>
      <c r="E63" s="42"/>
      <c r="F63" s="61">
        <f t="shared" si="20"/>
        <v>0</v>
      </c>
      <c r="G63" s="62"/>
      <c r="H63" s="62"/>
      <c r="I63" s="62"/>
      <c r="J63" s="62"/>
      <c r="K63" s="65">
        <f t="shared" si="15"/>
        <v>0</v>
      </c>
      <c r="L63" s="62"/>
      <c r="M63" s="62"/>
      <c r="N63" s="62"/>
      <c r="O63" s="62"/>
      <c r="P63" s="217"/>
      <c r="Q63" s="218"/>
      <c r="R63" s="218"/>
      <c r="S63" s="218"/>
      <c r="T63" s="219"/>
    </row>
    <row r="64" spans="1:20" ht="29.4" customHeight="1">
      <c r="B64" s="205" t="s">
        <v>124</v>
      </c>
      <c r="C64" s="41" t="s">
        <v>128</v>
      </c>
      <c r="D64" s="42">
        <v>244</v>
      </c>
      <c r="E64" s="42"/>
      <c r="F64" s="61">
        <f t="shared" si="20"/>
        <v>0</v>
      </c>
      <c r="G64" s="62"/>
      <c r="H64" s="62"/>
      <c r="I64" s="62"/>
      <c r="J64" s="62"/>
      <c r="K64" s="65">
        <f t="shared" si="15"/>
        <v>0</v>
      </c>
      <c r="L64" s="62"/>
      <c r="M64" s="62"/>
      <c r="N64" s="62"/>
      <c r="O64" s="62"/>
      <c r="P64" s="217"/>
      <c r="Q64" s="218"/>
      <c r="R64" s="218"/>
      <c r="S64" s="218"/>
      <c r="T64" s="219"/>
    </row>
    <row r="65" spans="1:20" ht="29.4" customHeight="1">
      <c r="A65" s="69">
        <v>340</v>
      </c>
      <c r="B65" s="222" t="s">
        <v>304</v>
      </c>
      <c r="C65" s="223" t="s">
        <v>129</v>
      </c>
      <c r="D65" s="224">
        <v>244</v>
      </c>
      <c r="E65" s="42"/>
      <c r="F65" s="61">
        <f t="shared" si="20"/>
        <v>0</v>
      </c>
      <c r="G65" s="62"/>
      <c r="H65" s="62"/>
      <c r="I65" s="61"/>
      <c r="J65" s="61"/>
      <c r="K65" s="65">
        <f t="shared" si="15"/>
        <v>0</v>
      </c>
      <c r="L65" s="62"/>
      <c r="M65" s="62"/>
      <c r="N65" s="62"/>
      <c r="O65" s="62"/>
      <c r="P65" s="217"/>
      <c r="Q65" s="218"/>
      <c r="R65" s="218"/>
      <c r="S65" s="218"/>
      <c r="T65" s="218"/>
    </row>
    <row r="66" spans="1:20" ht="29.4" customHeight="1">
      <c r="A66" s="69" t="s">
        <v>210</v>
      </c>
      <c r="B66" s="222" t="s">
        <v>305</v>
      </c>
      <c r="C66" s="223" t="s">
        <v>298</v>
      </c>
      <c r="D66" s="224">
        <v>244</v>
      </c>
      <c r="E66" s="42"/>
      <c r="F66" s="61">
        <f t="shared" si="20"/>
        <v>0</v>
      </c>
      <c r="G66" s="62"/>
      <c r="H66" s="62"/>
      <c r="I66" s="62"/>
      <c r="J66" s="62"/>
      <c r="K66" s="65">
        <f t="shared" si="15"/>
        <v>0</v>
      </c>
      <c r="L66" s="62"/>
      <c r="M66" s="62"/>
      <c r="N66" s="62"/>
      <c r="O66" s="62"/>
      <c r="P66" s="219"/>
      <c r="Q66" s="219"/>
      <c r="R66" s="219"/>
      <c r="S66" s="219"/>
      <c r="T66" s="219"/>
    </row>
    <row r="67" spans="1:20" ht="40.5" customHeight="1">
      <c r="A67" s="69"/>
      <c r="B67" s="206" t="s">
        <v>255</v>
      </c>
      <c r="C67" s="140" t="s">
        <v>122</v>
      </c>
      <c r="D67" s="141">
        <v>246</v>
      </c>
      <c r="E67" s="42"/>
      <c r="F67" s="61">
        <f t="shared" si="20"/>
        <v>0</v>
      </c>
      <c r="G67" s="62"/>
      <c r="H67" s="62"/>
      <c r="I67" s="62"/>
      <c r="J67" s="62"/>
      <c r="K67" s="65">
        <f t="shared" si="15"/>
        <v>0</v>
      </c>
      <c r="L67" s="62"/>
      <c r="M67" s="62"/>
      <c r="N67" s="62"/>
      <c r="O67" s="62"/>
    </row>
    <row r="68" spans="1:20" ht="29.4" customHeight="1">
      <c r="A68" s="69"/>
      <c r="B68" s="206" t="s">
        <v>256</v>
      </c>
      <c r="C68" s="140" t="s">
        <v>257</v>
      </c>
      <c r="D68" s="141">
        <v>247</v>
      </c>
      <c r="E68" s="42"/>
      <c r="F68" s="61">
        <f t="shared" si="20"/>
        <v>0</v>
      </c>
      <c r="G68" s="62"/>
      <c r="H68" s="62"/>
      <c r="I68" s="62"/>
      <c r="J68" s="62"/>
      <c r="K68" s="65">
        <f t="shared" si="15"/>
        <v>0</v>
      </c>
      <c r="L68" s="62"/>
      <c r="M68" s="62"/>
      <c r="N68" s="62"/>
      <c r="O68" s="62"/>
    </row>
    <row r="69" spans="1:20" ht="45" customHeight="1">
      <c r="B69" s="205" t="s">
        <v>120</v>
      </c>
      <c r="C69" s="140" t="s">
        <v>258</v>
      </c>
      <c r="D69" s="42">
        <v>400</v>
      </c>
      <c r="E69" s="42"/>
      <c r="F69" s="61">
        <f t="shared" si="20"/>
        <v>0</v>
      </c>
      <c r="G69" s="62">
        <f>G70+G71</f>
        <v>0</v>
      </c>
      <c r="H69" s="62">
        <f t="shared" ref="H69:J69" si="21">H70+H71</f>
        <v>0</v>
      </c>
      <c r="I69" s="62">
        <f t="shared" si="21"/>
        <v>0</v>
      </c>
      <c r="J69" s="62">
        <f t="shared" si="21"/>
        <v>0</v>
      </c>
      <c r="K69" s="65">
        <f t="shared" si="15"/>
        <v>0</v>
      </c>
      <c r="L69" s="62">
        <f>L70+L71</f>
        <v>0</v>
      </c>
      <c r="M69" s="62">
        <f t="shared" ref="M69:O69" si="22">M70+M71</f>
        <v>0</v>
      </c>
      <c r="N69" s="62">
        <f t="shared" si="22"/>
        <v>0</v>
      </c>
      <c r="O69" s="62">
        <f t="shared" si="22"/>
        <v>0</v>
      </c>
    </row>
    <row r="70" spans="1:20" ht="65.400000000000006" customHeight="1">
      <c r="B70" s="205" t="s">
        <v>106</v>
      </c>
      <c r="C70" s="140" t="s">
        <v>259</v>
      </c>
      <c r="D70" s="42">
        <v>406</v>
      </c>
      <c r="E70" s="42"/>
      <c r="F70" s="61">
        <f t="shared" si="20"/>
        <v>0</v>
      </c>
      <c r="G70" s="62"/>
      <c r="H70" s="62"/>
      <c r="I70" s="62"/>
      <c r="J70" s="62"/>
      <c r="K70" s="65">
        <f t="shared" si="15"/>
        <v>0</v>
      </c>
      <c r="L70" s="62"/>
      <c r="M70" s="62"/>
      <c r="N70" s="62"/>
      <c r="O70" s="62"/>
    </row>
    <row r="71" spans="1:20" ht="70.95" customHeight="1">
      <c r="B71" s="205" t="s">
        <v>107</v>
      </c>
      <c r="C71" s="140" t="s">
        <v>260</v>
      </c>
      <c r="D71" s="42">
        <v>407</v>
      </c>
      <c r="E71" s="42"/>
      <c r="F71" s="61">
        <f t="shared" si="20"/>
        <v>0</v>
      </c>
      <c r="G71" s="62"/>
      <c r="H71" s="62"/>
      <c r="I71" s="62"/>
      <c r="J71" s="62"/>
      <c r="K71" s="65">
        <f t="shared" si="15"/>
        <v>0</v>
      </c>
      <c r="L71" s="62"/>
      <c r="M71" s="62"/>
      <c r="N71" s="62"/>
      <c r="O71" s="62"/>
    </row>
    <row r="72" spans="1:20" ht="31.5" customHeight="1">
      <c r="B72" s="205" t="s">
        <v>294</v>
      </c>
      <c r="C72" s="140" t="s">
        <v>295</v>
      </c>
      <c r="D72" s="42">
        <v>880</v>
      </c>
      <c r="E72" s="42"/>
      <c r="F72" s="61">
        <f t="shared" ref="F72" si="23">SUM(G72:K72)</f>
        <v>0</v>
      </c>
      <c r="G72" s="62"/>
      <c r="H72" s="62"/>
      <c r="I72" s="62"/>
      <c r="J72" s="62"/>
      <c r="K72" s="65">
        <f t="shared" si="15"/>
        <v>0</v>
      </c>
      <c r="L72" s="62"/>
      <c r="M72" s="62"/>
      <c r="N72" s="62"/>
      <c r="O72" s="62"/>
    </row>
    <row r="73" spans="1:20" ht="29.4" customHeight="1">
      <c r="B73" s="243" t="s">
        <v>108</v>
      </c>
      <c r="C73" s="39" t="s">
        <v>109</v>
      </c>
      <c r="D73" s="40">
        <v>100</v>
      </c>
      <c r="E73" s="40"/>
      <c r="F73" s="61">
        <f t="shared" si="20"/>
        <v>0</v>
      </c>
      <c r="G73" s="61"/>
      <c r="H73" s="61"/>
      <c r="I73" s="61"/>
      <c r="J73" s="61"/>
      <c r="K73" s="65">
        <f t="shared" si="15"/>
        <v>0</v>
      </c>
      <c r="L73" s="61"/>
      <c r="M73" s="61"/>
      <c r="N73" s="61"/>
      <c r="O73" s="61"/>
    </row>
    <row r="74" spans="1:20" ht="49.2" customHeight="1">
      <c r="B74" s="205" t="s">
        <v>111</v>
      </c>
      <c r="C74" s="41" t="s">
        <v>110</v>
      </c>
      <c r="D74" s="42"/>
      <c r="E74" s="42"/>
      <c r="F74" s="61">
        <f t="shared" si="20"/>
        <v>0</v>
      </c>
      <c r="G74" s="62"/>
      <c r="H74" s="62"/>
      <c r="I74" s="62"/>
      <c r="J74" s="62"/>
      <c r="K74" s="65">
        <f t="shared" si="15"/>
        <v>0</v>
      </c>
      <c r="L74" s="62"/>
      <c r="M74" s="62"/>
      <c r="N74" s="62"/>
      <c r="O74" s="62"/>
    </row>
    <row r="75" spans="1:20" ht="29.4" customHeight="1">
      <c r="B75" s="205" t="s">
        <v>112</v>
      </c>
      <c r="C75" s="41" t="s">
        <v>113</v>
      </c>
      <c r="D75" s="42"/>
      <c r="E75" s="42"/>
      <c r="F75" s="61">
        <f t="shared" si="20"/>
        <v>0</v>
      </c>
      <c r="G75" s="62"/>
      <c r="H75" s="62"/>
      <c r="I75" s="62"/>
      <c r="J75" s="62"/>
      <c r="K75" s="65">
        <f t="shared" si="15"/>
        <v>0</v>
      </c>
      <c r="L75" s="62"/>
      <c r="M75" s="62"/>
      <c r="N75" s="62"/>
      <c r="O75" s="62"/>
    </row>
    <row r="76" spans="1:20" ht="29.4" customHeight="1">
      <c r="B76" s="205" t="s">
        <v>115</v>
      </c>
      <c r="C76" s="41" t="s">
        <v>114</v>
      </c>
      <c r="D76" s="42"/>
      <c r="E76" s="42"/>
      <c r="F76" s="61">
        <f t="shared" si="20"/>
        <v>0</v>
      </c>
      <c r="G76" s="62"/>
      <c r="H76" s="62"/>
      <c r="I76" s="62"/>
      <c r="J76" s="62"/>
      <c r="K76" s="65">
        <f t="shared" si="15"/>
        <v>0</v>
      </c>
      <c r="L76" s="62"/>
      <c r="M76" s="62"/>
      <c r="N76" s="62"/>
      <c r="O76" s="62"/>
    </row>
    <row r="77" spans="1:20" ht="29.4" customHeight="1">
      <c r="B77" s="243" t="s">
        <v>116</v>
      </c>
      <c r="C77" s="39" t="s">
        <v>117</v>
      </c>
      <c r="D77" s="40" t="s">
        <v>19</v>
      </c>
      <c r="E77" s="40"/>
      <c r="F77" s="61">
        <f t="shared" si="20"/>
        <v>0</v>
      </c>
      <c r="G77" s="61"/>
      <c r="H77" s="61"/>
      <c r="I77" s="61"/>
      <c r="J77" s="61"/>
      <c r="K77" s="65">
        <f t="shared" si="15"/>
        <v>0</v>
      </c>
      <c r="L77" s="61"/>
      <c r="M77" s="61"/>
      <c r="N77" s="61"/>
      <c r="O77" s="61"/>
    </row>
    <row r="78" spans="1:20" ht="45.6" customHeight="1">
      <c r="B78" s="205" t="s">
        <v>119</v>
      </c>
      <c r="C78" s="41" t="s">
        <v>118</v>
      </c>
      <c r="D78" s="42">
        <v>610</v>
      </c>
      <c r="E78" s="42"/>
      <c r="F78" s="61">
        <f t="shared" si="20"/>
        <v>0</v>
      </c>
      <c r="G78" s="62"/>
      <c r="H78" s="62"/>
      <c r="I78" s="62"/>
      <c r="J78" s="62"/>
      <c r="K78" s="65">
        <f t="shared" si="15"/>
        <v>0</v>
      </c>
      <c r="L78" s="62"/>
      <c r="M78" s="62"/>
      <c r="N78" s="62"/>
      <c r="O78" s="62"/>
    </row>
  </sheetData>
  <mergeCells count="10">
    <mergeCell ref="B1:O1"/>
    <mergeCell ref="B2:B3"/>
    <mergeCell ref="C2:C3"/>
    <mergeCell ref="D2:D3"/>
    <mergeCell ref="E2:E3"/>
    <mergeCell ref="F2:F3"/>
    <mergeCell ref="G2:G3"/>
    <mergeCell ref="H2:I2"/>
    <mergeCell ref="J2:J3"/>
    <mergeCell ref="K2:O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5.xml><?xml version="1.0" encoding="utf-8"?>
<worksheet xmlns="http://schemas.openxmlformats.org/spreadsheetml/2006/main" xmlns:r="http://schemas.openxmlformats.org/officeDocument/2006/relationships">
  <sheetPr>
    <tabColor rgb="FF00B0F0"/>
  </sheetPr>
  <dimension ref="A1:AE78"/>
  <sheetViews>
    <sheetView view="pageBreakPreview" topLeftCell="A4" zoomScale="60" zoomScaleNormal="53" workbookViewId="0">
      <selection activeCell="B18" sqref="B18"/>
    </sheetView>
  </sheetViews>
  <sheetFormatPr defaultColWidth="9.109375" defaultRowHeight="18"/>
  <cols>
    <col min="1" max="1" width="9.109375" style="27" customWidth="1"/>
    <col min="2" max="2" width="85.88671875" style="31" customWidth="1"/>
    <col min="3" max="3" width="11" style="24" customWidth="1"/>
    <col min="4" max="4" width="20.109375" style="30" customWidth="1"/>
    <col min="5" max="5" width="21.88671875" style="30" customWidth="1"/>
    <col min="6" max="6" width="18.33203125" style="30" customWidth="1"/>
    <col min="7" max="7" width="29.6640625" style="30" customWidth="1"/>
    <col min="8" max="8" width="18.6640625" style="30" customWidth="1"/>
    <col min="9" max="9" width="15.33203125" style="30" customWidth="1"/>
    <col min="10" max="10" width="20.88671875" style="30" customWidth="1"/>
    <col min="11" max="11" width="14.5546875" style="30" customWidth="1"/>
    <col min="12" max="12" width="24.109375" style="30" customWidth="1"/>
    <col min="13" max="13" width="18.109375" style="30" customWidth="1"/>
    <col min="14" max="14" width="25" style="30" customWidth="1"/>
    <col min="15" max="15" width="22.5546875" style="30" customWidth="1"/>
    <col min="16" max="16" width="9.109375" style="27"/>
    <col min="17" max="19" width="19.109375" style="27" customWidth="1"/>
    <col min="20" max="16384" width="9.109375" style="27"/>
  </cols>
  <sheetData>
    <row r="1" spans="2:16" ht="50.4" customHeight="1">
      <c r="B1" s="313" t="s">
        <v>281</v>
      </c>
      <c r="C1" s="313"/>
      <c r="D1" s="313"/>
      <c r="E1" s="313"/>
      <c r="F1" s="313"/>
      <c r="G1" s="313"/>
      <c r="H1" s="313"/>
      <c r="I1" s="313"/>
      <c r="J1" s="313"/>
      <c r="K1" s="313"/>
      <c r="L1" s="313"/>
      <c r="M1" s="313"/>
      <c r="N1" s="313"/>
      <c r="O1" s="313"/>
    </row>
    <row r="2" spans="2:16" s="28" customFormat="1" ht="125.25" customHeight="1">
      <c r="B2" s="314" t="s">
        <v>10</v>
      </c>
      <c r="C2" s="315" t="s">
        <v>11</v>
      </c>
      <c r="D2" s="316" t="s">
        <v>12</v>
      </c>
      <c r="E2" s="316" t="s">
        <v>206</v>
      </c>
      <c r="F2" s="316" t="s">
        <v>194</v>
      </c>
      <c r="G2" s="317" t="s">
        <v>286</v>
      </c>
      <c r="H2" s="318" t="s">
        <v>163</v>
      </c>
      <c r="I2" s="319"/>
      <c r="J2" s="318" t="s">
        <v>164</v>
      </c>
      <c r="K2" s="316" t="s">
        <v>196</v>
      </c>
      <c r="L2" s="316"/>
      <c r="M2" s="316"/>
      <c r="N2" s="316"/>
      <c r="O2" s="316"/>
    </row>
    <row r="3" spans="2:16" s="28" customFormat="1" ht="323.39999999999998" customHeight="1">
      <c r="B3" s="314"/>
      <c r="C3" s="315"/>
      <c r="D3" s="316"/>
      <c r="E3" s="316"/>
      <c r="F3" s="316"/>
      <c r="G3" s="317"/>
      <c r="H3" s="154"/>
      <c r="I3" s="153"/>
      <c r="J3" s="316"/>
      <c r="K3" s="12" t="s">
        <v>204</v>
      </c>
      <c r="L3" s="153" t="s">
        <v>253</v>
      </c>
      <c r="M3" s="155" t="s">
        <v>170</v>
      </c>
      <c r="N3" s="153" t="s">
        <v>285</v>
      </c>
      <c r="O3" s="153" t="s">
        <v>205</v>
      </c>
      <c r="P3" s="28" t="s">
        <v>209</v>
      </c>
    </row>
    <row r="4" spans="2:16" ht="14.4">
      <c r="B4" s="152">
        <v>1</v>
      </c>
      <c r="C4" s="16">
        <v>2</v>
      </c>
      <c r="D4" s="29">
        <v>3</v>
      </c>
      <c r="E4" s="29">
        <v>4</v>
      </c>
      <c r="F4" s="29">
        <v>5</v>
      </c>
      <c r="G4" s="29">
        <v>6</v>
      </c>
      <c r="H4" s="29">
        <v>7</v>
      </c>
      <c r="I4" s="29">
        <v>8</v>
      </c>
      <c r="J4" s="29">
        <v>9</v>
      </c>
      <c r="K4" s="29">
        <v>10</v>
      </c>
      <c r="L4" s="29">
        <v>11</v>
      </c>
      <c r="M4" s="29">
        <v>12</v>
      </c>
      <c r="N4" s="29">
        <v>13</v>
      </c>
      <c r="O4" s="29">
        <v>14</v>
      </c>
    </row>
    <row r="5" spans="2:16" ht="34.950000000000003" customHeight="1">
      <c r="B5" s="255" t="s">
        <v>17</v>
      </c>
      <c r="C5" s="39" t="s">
        <v>18</v>
      </c>
      <c r="D5" s="40" t="s">
        <v>19</v>
      </c>
      <c r="E5" s="40" t="s">
        <v>19</v>
      </c>
      <c r="F5" s="61">
        <f t="shared" ref="F5:F31" si="0">SUM(G5:K5)</f>
        <v>0</v>
      </c>
      <c r="G5" s="61"/>
      <c r="H5" s="61"/>
      <c r="I5" s="61"/>
      <c r="J5" s="61"/>
      <c r="K5" s="61">
        <f t="shared" ref="K5:K31" si="1">L5+M5+O5+N5</f>
        <v>0</v>
      </c>
      <c r="L5" s="61"/>
      <c r="M5" s="61"/>
      <c r="N5" s="61"/>
      <c r="O5" s="61"/>
    </row>
    <row r="6" spans="2:16" ht="34.950000000000003" customHeight="1">
      <c r="B6" s="255" t="s">
        <v>20</v>
      </c>
      <c r="C6" s="39" t="s">
        <v>21</v>
      </c>
      <c r="D6" s="40" t="s">
        <v>19</v>
      </c>
      <c r="E6" s="40" t="s">
        <v>19</v>
      </c>
      <c r="F6" s="61">
        <f t="shared" si="0"/>
        <v>0</v>
      </c>
      <c r="G6" s="61"/>
      <c r="H6" s="61"/>
      <c r="I6" s="61"/>
      <c r="J6" s="61"/>
      <c r="K6" s="61">
        <f t="shared" si="1"/>
        <v>0</v>
      </c>
      <c r="L6" s="61"/>
      <c r="M6" s="61"/>
      <c r="N6" s="61"/>
      <c r="O6" s="61"/>
    </row>
    <row r="7" spans="2:16" ht="34.950000000000003" customHeight="1">
      <c r="B7" s="256" t="s">
        <v>22</v>
      </c>
      <c r="C7" s="44" t="s">
        <v>27</v>
      </c>
      <c r="D7" s="45"/>
      <c r="E7" s="45"/>
      <c r="F7" s="65">
        <f t="shared" si="0"/>
        <v>0</v>
      </c>
      <c r="G7" s="65">
        <f>G10</f>
        <v>0</v>
      </c>
      <c r="H7" s="65">
        <f>H16</f>
        <v>0</v>
      </c>
      <c r="I7" s="65">
        <f t="shared" ref="I7" si="2">I16</f>
        <v>0</v>
      </c>
      <c r="J7" s="65">
        <f>J17</f>
        <v>0</v>
      </c>
      <c r="K7" s="65">
        <f t="shared" si="1"/>
        <v>0</v>
      </c>
      <c r="L7" s="65">
        <f>L8+L10+L13+L15+L19+L21+L23</f>
        <v>0</v>
      </c>
      <c r="M7" s="65">
        <f t="shared" ref="M7:O7" si="3">M8+M10+M13+M15+M19+M21+M23</f>
        <v>0</v>
      </c>
      <c r="N7" s="65">
        <f t="shared" si="3"/>
        <v>0</v>
      </c>
      <c r="O7" s="65">
        <f t="shared" si="3"/>
        <v>0</v>
      </c>
    </row>
    <row r="8" spans="2:16" ht="42">
      <c r="B8" s="205" t="s">
        <v>28</v>
      </c>
      <c r="C8" s="41" t="s">
        <v>29</v>
      </c>
      <c r="D8" s="85">
        <v>120</v>
      </c>
      <c r="E8" s="42"/>
      <c r="F8" s="61">
        <f t="shared" si="0"/>
        <v>0</v>
      </c>
      <c r="G8" s="62"/>
      <c r="H8" s="62"/>
      <c r="I8" s="62"/>
      <c r="J8" s="62"/>
      <c r="K8" s="65">
        <f t="shared" si="1"/>
        <v>0</v>
      </c>
      <c r="L8" s="62"/>
      <c r="M8" s="62"/>
      <c r="N8" s="62"/>
      <c r="O8" s="62"/>
    </row>
    <row r="9" spans="2:16" ht="34.5" customHeight="1">
      <c r="B9" s="267" t="s">
        <v>23</v>
      </c>
      <c r="C9" s="268" t="s">
        <v>30</v>
      </c>
      <c r="D9" s="269"/>
      <c r="E9" s="42"/>
      <c r="F9" s="61">
        <f t="shared" si="0"/>
        <v>0</v>
      </c>
      <c r="G9" s="62"/>
      <c r="H9" s="62"/>
      <c r="I9" s="62"/>
      <c r="J9" s="62"/>
      <c r="K9" s="65">
        <f t="shared" si="1"/>
        <v>0</v>
      </c>
      <c r="L9" s="61"/>
      <c r="M9" s="62"/>
      <c r="N9" s="62"/>
      <c r="O9" s="62"/>
    </row>
    <row r="10" spans="2:16" ht="51.6" customHeight="1">
      <c r="B10" s="246" t="s">
        <v>24</v>
      </c>
      <c r="C10" s="257" t="s">
        <v>31</v>
      </c>
      <c r="D10" s="258">
        <v>130</v>
      </c>
      <c r="E10" s="40"/>
      <c r="F10" s="61">
        <f t="shared" si="0"/>
        <v>0</v>
      </c>
      <c r="G10" s="61">
        <f>G11</f>
        <v>0</v>
      </c>
      <c r="H10" s="61"/>
      <c r="I10" s="61"/>
      <c r="J10" s="61"/>
      <c r="K10" s="65">
        <f t="shared" si="1"/>
        <v>0</v>
      </c>
      <c r="L10" s="61">
        <f>L12</f>
        <v>0</v>
      </c>
      <c r="M10" s="61">
        <f t="shared" ref="M10:O10" si="4">M12</f>
        <v>0</v>
      </c>
      <c r="N10" s="61">
        <f t="shared" si="4"/>
        <v>0</v>
      </c>
      <c r="O10" s="61">
        <f t="shared" si="4"/>
        <v>0</v>
      </c>
    </row>
    <row r="11" spans="2:16" ht="111" customHeight="1">
      <c r="B11" s="247" t="s">
        <v>32</v>
      </c>
      <c r="C11" s="259" t="s">
        <v>33</v>
      </c>
      <c r="D11" s="260">
        <v>130</v>
      </c>
      <c r="E11" s="43"/>
      <c r="F11" s="61">
        <f t="shared" si="0"/>
        <v>0</v>
      </c>
      <c r="G11" s="61"/>
      <c r="H11" s="62"/>
      <c r="I11" s="62"/>
      <c r="J11" s="62"/>
      <c r="K11" s="65">
        <f t="shared" si="1"/>
        <v>0</v>
      </c>
      <c r="L11" s="62"/>
      <c r="M11" s="62"/>
      <c r="N11" s="62"/>
      <c r="O11" s="62"/>
    </row>
    <row r="12" spans="2:16" ht="42.6" customHeight="1">
      <c r="B12" s="271" t="s">
        <v>306</v>
      </c>
      <c r="C12" s="259" t="s">
        <v>203</v>
      </c>
      <c r="D12" s="260">
        <v>130</v>
      </c>
      <c r="E12" s="42"/>
      <c r="F12" s="61">
        <f t="shared" si="0"/>
        <v>0</v>
      </c>
      <c r="G12" s="62"/>
      <c r="H12" s="62"/>
      <c r="I12" s="62"/>
      <c r="J12" s="62"/>
      <c r="K12" s="65">
        <f t="shared" si="1"/>
        <v>0</v>
      </c>
      <c r="L12" s="62"/>
      <c r="M12" s="62"/>
      <c r="N12" s="62"/>
      <c r="O12" s="62"/>
    </row>
    <row r="13" spans="2:16" ht="48" customHeight="1">
      <c r="B13" s="249" t="s">
        <v>25</v>
      </c>
      <c r="C13" s="257" t="s">
        <v>34</v>
      </c>
      <c r="D13" s="258">
        <v>140</v>
      </c>
      <c r="E13" s="40"/>
      <c r="F13" s="61">
        <f t="shared" si="0"/>
        <v>0</v>
      </c>
      <c r="G13" s="61"/>
      <c r="H13" s="61"/>
      <c r="I13" s="61"/>
      <c r="J13" s="61"/>
      <c r="K13" s="65">
        <f t="shared" si="1"/>
        <v>0</v>
      </c>
      <c r="L13" s="61"/>
      <c r="M13" s="61"/>
      <c r="N13" s="61"/>
      <c r="O13" s="61">
        <f t="shared" ref="O13" si="5">O14</f>
        <v>0</v>
      </c>
    </row>
    <row r="14" spans="2:16" ht="23.4" customHeight="1">
      <c r="B14" s="248" t="s">
        <v>300</v>
      </c>
      <c r="C14" s="259" t="s">
        <v>35</v>
      </c>
      <c r="D14" s="261">
        <v>141</v>
      </c>
      <c r="E14" s="42"/>
      <c r="F14" s="61">
        <f t="shared" si="0"/>
        <v>0</v>
      </c>
      <c r="G14" s="62"/>
      <c r="H14" s="62"/>
      <c r="I14" s="62"/>
      <c r="J14" s="62"/>
      <c r="K14" s="65">
        <f t="shared" si="1"/>
        <v>0</v>
      </c>
      <c r="L14" s="62"/>
      <c r="M14" s="62"/>
      <c r="N14" s="62"/>
      <c r="O14" s="62"/>
    </row>
    <row r="15" spans="2:16" ht="26.25" customHeight="1">
      <c r="B15" s="249" t="s">
        <v>26</v>
      </c>
      <c r="C15" s="257" t="s">
        <v>36</v>
      </c>
      <c r="D15" s="258">
        <v>150</v>
      </c>
      <c r="E15" s="40"/>
      <c r="F15" s="61">
        <f t="shared" si="0"/>
        <v>0</v>
      </c>
      <c r="G15" s="61"/>
      <c r="H15" s="61"/>
      <c r="I15" s="61"/>
      <c r="J15" s="61"/>
      <c r="K15" s="65">
        <f t="shared" si="1"/>
        <v>0</v>
      </c>
      <c r="L15" s="61"/>
      <c r="M15" s="61"/>
      <c r="N15" s="61"/>
      <c r="O15" s="61">
        <v>0</v>
      </c>
    </row>
    <row r="16" spans="2:16" ht="30.6" customHeight="1">
      <c r="B16" s="247" t="s">
        <v>212</v>
      </c>
      <c r="C16" s="259" t="s">
        <v>213</v>
      </c>
      <c r="D16" s="260">
        <v>150</v>
      </c>
      <c r="E16" s="40"/>
      <c r="F16" s="61">
        <f t="shared" si="0"/>
        <v>0</v>
      </c>
      <c r="G16" s="61"/>
      <c r="H16" s="61">
        <f>H25</f>
        <v>0</v>
      </c>
      <c r="I16" s="61">
        <f t="shared" ref="I16" si="6">I25</f>
        <v>0</v>
      </c>
      <c r="J16" s="61"/>
      <c r="K16" s="65">
        <f t="shared" si="1"/>
        <v>0</v>
      </c>
      <c r="L16" s="61"/>
      <c r="M16" s="61"/>
      <c r="N16" s="61"/>
      <c r="O16" s="61"/>
    </row>
    <row r="17" spans="1:15" ht="30.6" customHeight="1">
      <c r="B17" s="247" t="s">
        <v>40</v>
      </c>
      <c r="C17" s="259" t="s">
        <v>214</v>
      </c>
      <c r="D17" s="260">
        <v>150</v>
      </c>
      <c r="E17" s="40"/>
      <c r="F17" s="61">
        <f t="shared" si="0"/>
        <v>0</v>
      </c>
      <c r="G17" s="61"/>
      <c r="H17" s="61"/>
      <c r="I17" s="61"/>
      <c r="J17" s="61">
        <f>J25</f>
        <v>0</v>
      </c>
      <c r="K17" s="65">
        <f t="shared" si="1"/>
        <v>0</v>
      </c>
      <c r="L17" s="61"/>
      <c r="M17" s="61"/>
      <c r="N17" s="61"/>
      <c r="O17" s="61"/>
    </row>
    <row r="18" spans="1:15" ht="52.5" customHeight="1">
      <c r="B18" s="271" t="s">
        <v>307</v>
      </c>
      <c r="C18" s="259" t="s">
        <v>215</v>
      </c>
      <c r="D18" s="260">
        <v>150</v>
      </c>
      <c r="E18" s="42"/>
      <c r="F18" s="61">
        <f t="shared" si="0"/>
        <v>0</v>
      </c>
      <c r="G18" s="62"/>
      <c r="H18" s="62"/>
      <c r="I18" s="62"/>
      <c r="J18" s="62"/>
      <c r="K18" s="65">
        <f t="shared" si="1"/>
        <v>0</v>
      </c>
      <c r="L18" s="62"/>
      <c r="M18" s="62"/>
      <c r="N18" s="62"/>
      <c r="O18" s="62"/>
    </row>
    <row r="19" spans="1:15" ht="29.4" customHeight="1">
      <c r="B19" s="246" t="s">
        <v>37</v>
      </c>
      <c r="C19" s="257" t="s">
        <v>38</v>
      </c>
      <c r="D19" s="258">
        <v>180</v>
      </c>
      <c r="E19" s="40"/>
      <c r="F19" s="61">
        <f t="shared" si="0"/>
        <v>0</v>
      </c>
      <c r="G19" s="61"/>
      <c r="H19" s="61"/>
      <c r="I19" s="61"/>
      <c r="J19" s="61"/>
      <c r="K19" s="65">
        <f t="shared" si="1"/>
        <v>0</v>
      </c>
      <c r="L19" s="61"/>
      <c r="M19" s="61"/>
      <c r="N19" s="61"/>
      <c r="O19" s="61">
        <v>0</v>
      </c>
    </row>
    <row r="20" spans="1:15" ht="31.2" customHeight="1">
      <c r="B20" s="247" t="s">
        <v>23</v>
      </c>
      <c r="C20" s="259" t="s">
        <v>39</v>
      </c>
      <c r="D20" s="260">
        <v>180</v>
      </c>
      <c r="E20" s="42"/>
      <c r="F20" s="61">
        <f t="shared" si="0"/>
        <v>0</v>
      </c>
      <c r="G20" s="61"/>
      <c r="H20" s="61"/>
      <c r="I20" s="61"/>
      <c r="J20" s="61"/>
      <c r="K20" s="65">
        <f t="shared" si="1"/>
        <v>0</v>
      </c>
      <c r="L20" s="62"/>
      <c r="M20" s="62"/>
      <c r="N20" s="62"/>
      <c r="O20" s="62"/>
    </row>
    <row r="21" spans="1:15" ht="40.799999999999997">
      <c r="B21" s="249" t="s">
        <v>41</v>
      </c>
      <c r="C21" s="257" t="s">
        <v>42</v>
      </c>
      <c r="D21" s="258"/>
      <c r="E21" s="40"/>
      <c r="F21" s="61">
        <f t="shared" si="0"/>
        <v>0</v>
      </c>
      <c r="G21" s="61"/>
      <c r="H21" s="61"/>
      <c r="I21" s="61"/>
      <c r="J21" s="61"/>
      <c r="K21" s="65">
        <f t="shared" si="1"/>
        <v>0</v>
      </c>
      <c r="L21" s="61"/>
      <c r="M21" s="61"/>
      <c r="N21" s="61"/>
      <c r="O21" s="61">
        <v>0</v>
      </c>
    </row>
    <row r="22" spans="1:15" ht="22.95" customHeight="1">
      <c r="B22" s="245" t="s">
        <v>301</v>
      </c>
      <c r="C22" s="262" t="s">
        <v>302</v>
      </c>
      <c r="D22" s="261">
        <v>172</v>
      </c>
      <c r="E22" s="42"/>
      <c r="F22" s="61">
        <f t="shared" si="0"/>
        <v>0</v>
      </c>
      <c r="G22" s="62"/>
      <c r="H22" s="62"/>
      <c r="I22" s="62"/>
      <c r="J22" s="62"/>
      <c r="K22" s="65">
        <f t="shared" si="1"/>
        <v>0</v>
      </c>
      <c r="L22" s="62"/>
      <c r="M22" s="62"/>
      <c r="N22" s="62"/>
      <c r="O22" s="62"/>
    </row>
    <row r="23" spans="1:15" ht="30" customHeight="1">
      <c r="B23" s="205" t="s">
        <v>43</v>
      </c>
      <c r="C23" s="41" t="s">
        <v>44</v>
      </c>
      <c r="D23" s="42" t="s">
        <v>19</v>
      </c>
      <c r="E23" s="42"/>
      <c r="F23" s="61">
        <f t="shared" si="0"/>
        <v>0</v>
      </c>
      <c r="G23" s="62"/>
      <c r="H23" s="62"/>
      <c r="I23" s="62"/>
      <c r="J23" s="62"/>
      <c r="K23" s="65">
        <f t="shared" si="1"/>
        <v>0</v>
      </c>
      <c r="L23" s="62"/>
      <c r="M23" s="62"/>
      <c r="N23" s="62"/>
      <c r="O23" s="62">
        <v>0</v>
      </c>
    </row>
    <row r="24" spans="1:15" ht="63">
      <c r="B24" s="220" t="s">
        <v>192</v>
      </c>
      <c r="C24" s="41" t="s">
        <v>45</v>
      </c>
      <c r="D24" s="42">
        <v>510</v>
      </c>
      <c r="E24" s="42"/>
      <c r="F24" s="61">
        <f t="shared" si="0"/>
        <v>0</v>
      </c>
      <c r="G24" s="62"/>
      <c r="H24" s="62"/>
      <c r="I24" s="62"/>
      <c r="J24" s="62"/>
      <c r="K24" s="65">
        <f t="shared" si="1"/>
        <v>0</v>
      </c>
      <c r="L24" s="62"/>
      <c r="M24" s="62"/>
      <c r="N24" s="62"/>
      <c r="O24" s="62"/>
    </row>
    <row r="25" spans="1:15" ht="30" customHeight="1">
      <c r="B25" s="256" t="s">
        <v>46</v>
      </c>
      <c r="C25" s="44" t="s">
        <v>49</v>
      </c>
      <c r="D25" s="45" t="s">
        <v>19</v>
      </c>
      <c r="E25" s="45"/>
      <c r="F25" s="65">
        <f t="shared" si="0"/>
        <v>0</v>
      </c>
      <c r="G25" s="65">
        <f>+G26+G38+G44+G48+G55+G57+G73+G77</f>
        <v>0</v>
      </c>
      <c r="H25" s="65">
        <f>+H26+H38+H44+H48+H55+H57+H73+H77</f>
        <v>0</v>
      </c>
      <c r="I25" s="65">
        <f>+I26+I38+I44+I48+I55+I57+I73+I77</f>
        <v>0</v>
      </c>
      <c r="J25" s="65">
        <f>+J26+J38+J44+J48+J55+J57+J73+J77</f>
        <v>0</v>
      </c>
      <c r="K25" s="65">
        <f t="shared" si="1"/>
        <v>0</v>
      </c>
      <c r="L25" s="65">
        <f>+L26+L38+L44+L48+L55+L57+L73+L77</f>
        <v>0</v>
      </c>
      <c r="M25" s="65">
        <f>+M26+M38+M44+M48+M55+M57+M73+M77</f>
        <v>0</v>
      </c>
      <c r="N25" s="65">
        <f>+N26+N38+N44+N48+N55+N57+N73+N77</f>
        <v>0</v>
      </c>
      <c r="O25" s="65">
        <f>+O26+O38+O44+O48+O55+O57+O73+O77</f>
        <v>0</v>
      </c>
    </row>
    <row r="26" spans="1:15" ht="40.799999999999997">
      <c r="B26" s="255" t="s">
        <v>47</v>
      </c>
      <c r="C26" s="39" t="s">
        <v>50</v>
      </c>
      <c r="D26" s="40" t="s">
        <v>19</v>
      </c>
      <c r="E26" s="40"/>
      <c r="F26" s="61">
        <f t="shared" si="0"/>
        <v>0</v>
      </c>
      <c r="G26" s="61">
        <f>+G27+G30+G33+G34+G28</f>
        <v>0</v>
      </c>
      <c r="H26" s="61">
        <f t="shared" ref="H26:O26" si="7">+H27+H30+H33+H34+H28</f>
        <v>0</v>
      </c>
      <c r="I26" s="61">
        <f t="shared" si="7"/>
        <v>0</v>
      </c>
      <c r="J26" s="61">
        <f t="shared" si="7"/>
        <v>0</v>
      </c>
      <c r="K26" s="65">
        <f t="shared" si="1"/>
        <v>0</v>
      </c>
      <c r="L26" s="61">
        <f t="shared" si="7"/>
        <v>0</v>
      </c>
      <c r="M26" s="61">
        <f t="shared" si="7"/>
        <v>0</v>
      </c>
      <c r="N26" s="61">
        <f t="shared" si="7"/>
        <v>0</v>
      </c>
      <c r="O26" s="61">
        <f t="shared" si="7"/>
        <v>0</v>
      </c>
    </row>
    <row r="27" spans="1:15" ht="42">
      <c r="A27" s="69"/>
      <c r="B27" s="220" t="s">
        <v>48</v>
      </c>
      <c r="C27" s="41" t="s">
        <v>51</v>
      </c>
      <c r="D27" s="42">
        <v>111</v>
      </c>
      <c r="E27" s="42"/>
      <c r="F27" s="61">
        <f t="shared" si="0"/>
        <v>0</v>
      </c>
      <c r="G27" s="62"/>
      <c r="H27" s="62"/>
      <c r="I27" s="62"/>
      <c r="J27" s="62"/>
      <c r="K27" s="65">
        <f t="shared" si="1"/>
        <v>0</v>
      </c>
      <c r="L27" s="62"/>
      <c r="M27" s="62"/>
      <c r="N27" s="62"/>
      <c r="O27" s="62"/>
    </row>
    <row r="28" spans="1:15" ht="39" customHeight="1">
      <c r="B28" s="220" t="s">
        <v>52</v>
      </c>
      <c r="C28" s="41" t="s">
        <v>53</v>
      </c>
      <c r="D28" s="42">
        <v>112</v>
      </c>
      <c r="E28" s="42"/>
      <c r="F28" s="61">
        <f t="shared" si="0"/>
        <v>0</v>
      </c>
      <c r="G28" s="62"/>
      <c r="H28" s="62"/>
      <c r="I28" s="62"/>
      <c r="J28" s="62"/>
      <c r="K28" s="65">
        <f t="shared" si="1"/>
        <v>0</v>
      </c>
      <c r="L28" s="62"/>
      <c r="M28" s="62"/>
      <c r="N28" s="62"/>
      <c r="O28" s="62"/>
    </row>
    <row r="29" spans="1:15" ht="42">
      <c r="B29" s="220" t="s">
        <v>55</v>
      </c>
      <c r="C29" s="41" t="s">
        <v>54</v>
      </c>
      <c r="D29" s="42">
        <v>113</v>
      </c>
      <c r="E29" s="42"/>
      <c r="F29" s="61">
        <f t="shared" si="0"/>
        <v>0</v>
      </c>
      <c r="G29" s="62"/>
      <c r="H29" s="62"/>
      <c r="I29" s="62"/>
      <c r="J29" s="62"/>
      <c r="K29" s="65">
        <f t="shared" si="1"/>
        <v>0</v>
      </c>
      <c r="L29" s="62"/>
      <c r="M29" s="62"/>
      <c r="N29" s="62"/>
      <c r="O29" s="62"/>
    </row>
    <row r="30" spans="1:15" ht="65.400000000000006" customHeight="1">
      <c r="B30" s="220" t="s">
        <v>56</v>
      </c>
      <c r="C30" s="41" t="s">
        <v>57</v>
      </c>
      <c r="D30" s="42">
        <v>119</v>
      </c>
      <c r="E30" s="42"/>
      <c r="F30" s="61">
        <f t="shared" si="0"/>
        <v>0</v>
      </c>
      <c r="G30" s="62">
        <f>+G31+G32</f>
        <v>0</v>
      </c>
      <c r="H30" s="62">
        <f t="shared" ref="H30:O30" si="8">+H31+H32</f>
        <v>0</v>
      </c>
      <c r="I30" s="62">
        <f t="shared" si="8"/>
        <v>0</v>
      </c>
      <c r="J30" s="62">
        <f t="shared" si="8"/>
        <v>0</v>
      </c>
      <c r="K30" s="65">
        <f t="shared" si="1"/>
        <v>0</v>
      </c>
      <c r="L30" s="62">
        <f t="shared" si="8"/>
        <v>0</v>
      </c>
      <c r="M30" s="62">
        <f t="shared" si="8"/>
        <v>0</v>
      </c>
      <c r="N30" s="62">
        <f t="shared" si="8"/>
        <v>0</v>
      </c>
      <c r="O30" s="62">
        <f t="shared" si="8"/>
        <v>0</v>
      </c>
    </row>
    <row r="31" spans="1:15" ht="42">
      <c r="A31" s="69"/>
      <c r="B31" s="220" t="s">
        <v>59</v>
      </c>
      <c r="C31" s="41" t="s">
        <v>58</v>
      </c>
      <c r="D31" s="42">
        <v>119</v>
      </c>
      <c r="E31" s="42"/>
      <c r="F31" s="61">
        <f t="shared" si="0"/>
        <v>0</v>
      </c>
      <c r="G31" s="62"/>
      <c r="H31" s="62"/>
      <c r="I31" s="62"/>
      <c r="J31" s="62"/>
      <c r="K31" s="65">
        <f t="shared" si="1"/>
        <v>0</v>
      </c>
      <c r="L31" s="62"/>
      <c r="M31" s="62"/>
      <c r="N31" s="62"/>
      <c r="O31" s="62"/>
    </row>
    <row r="32" spans="1:15" ht="28.2" customHeight="1">
      <c r="B32" s="220" t="s">
        <v>60</v>
      </c>
      <c r="C32" s="41" t="s">
        <v>62</v>
      </c>
      <c r="D32" s="42">
        <v>119</v>
      </c>
      <c r="E32" s="42"/>
      <c r="F32" s="61">
        <f t="shared" ref="F32:F61" si="9">SUM(G32:K32)</f>
        <v>0</v>
      </c>
      <c r="G32" s="62"/>
      <c r="H32" s="62"/>
      <c r="I32" s="62"/>
      <c r="J32" s="62"/>
      <c r="K32" s="65">
        <f t="shared" ref="K32:K61" si="10">L32+M32+O32+N32</f>
        <v>0</v>
      </c>
      <c r="L32" s="62"/>
      <c r="M32" s="62"/>
      <c r="N32" s="62"/>
      <c r="O32" s="62"/>
    </row>
    <row r="33" spans="1:31" ht="43.95" customHeight="1">
      <c r="B33" s="220" t="s">
        <v>61</v>
      </c>
      <c r="C33" s="84" t="s">
        <v>63</v>
      </c>
      <c r="D33" s="85">
        <v>131</v>
      </c>
      <c r="E33" s="42"/>
      <c r="F33" s="61">
        <f t="shared" si="9"/>
        <v>0</v>
      </c>
      <c r="G33" s="62"/>
      <c r="H33" s="62"/>
      <c r="I33" s="62"/>
      <c r="J33" s="62"/>
      <c r="K33" s="65">
        <f t="shared" si="10"/>
        <v>0</v>
      </c>
      <c r="L33" s="62"/>
      <c r="M33" s="62"/>
      <c r="N33" s="62"/>
      <c r="O33" s="62"/>
    </row>
    <row r="34" spans="1:31" ht="66.75" customHeight="1">
      <c r="B34" s="220" t="s">
        <v>216</v>
      </c>
      <c r="C34" s="84" t="s">
        <v>64</v>
      </c>
      <c r="D34" s="85">
        <v>133</v>
      </c>
      <c r="E34" s="42"/>
      <c r="F34" s="61">
        <f t="shared" si="9"/>
        <v>0</v>
      </c>
      <c r="G34" s="62"/>
      <c r="H34" s="62"/>
      <c r="I34" s="62"/>
      <c r="J34" s="62"/>
      <c r="K34" s="65">
        <f t="shared" si="10"/>
        <v>0</v>
      </c>
      <c r="L34" s="62"/>
      <c r="M34" s="62"/>
      <c r="N34" s="62"/>
      <c r="O34" s="62"/>
    </row>
    <row r="35" spans="1:31" ht="55.2" customHeight="1">
      <c r="B35" s="220" t="s">
        <v>65</v>
      </c>
      <c r="C35" s="84" t="s">
        <v>67</v>
      </c>
      <c r="D35" s="85">
        <v>134</v>
      </c>
      <c r="E35" s="42"/>
      <c r="F35" s="61">
        <f t="shared" si="9"/>
        <v>0</v>
      </c>
      <c r="G35" s="62"/>
      <c r="H35" s="62"/>
      <c r="I35" s="62"/>
      <c r="J35" s="62"/>
      <c r="K35" s="65">
        <f t="shared" si="10"/>
        <v>0</v>
      </c>
      <c r="L35" s="62"/>
      <c r="M35" s="62"/>
      <c r="N35" s="62"/>
      <c r="O35" s="62"/>
    </row>
    <row r="36" spans="1:31" ht="55.2" customHeight="1">
      <c r="B36" s="220" t="s">
        <v>66</v>
      </c>
      <c r="C36" s="84" t="s">
        <v>217</v>
      </c>
      <c r="D36" s="85">
        <v>139</v>
      </c>
      <c r="E36" s="42"/>
      <c r="F36" s="61">
        <f t="shared" si="9"/>
        <v>0</v>
      </c>
      <c r="G36" s="62"/>
      <c r="H36" s="62"/>
      <c r="I36" s="62"/>
      <c r="J36" s="62"/>
      <c r="K36" s="65">
        <f t="shared" si="10"/>
        <v>0</v>
      </c>
      <c r="L36" s="62"/>
      <c r="M36" s="62"/>
      <c r="N36" s="62"/>
      <c r="O36" s="62"/>
    </row>
    <row r="37" spans="1:31" ht="55.2" customHeight="1">
      <c r="B37" s="220" t="s">
        <v>68</v>
      </c>
      <c r="C37" s="84" t="s">
        <v>218</v>
      </c>
      <c r="D37" s="85">
        <v>139</v>
      </c>
      <c r="E37" s="42"/>
      <c r="F37" s="61">
        <f t="shared" si="9"/>
        <v>0</v>
      </c>
      <c r="G37" s="62"/>
      <c r="H37" s="62"/>
      <c r="I37" s="62"/>
      <c r="J37" s="62"/>
      <c r="K37" s="65">
        <f t="shared" si="10"/>
        <v>0</v>
      </c>
      <c r="L37" s="62"/>
      <c r="M37" s="62"/>
      <c r="N37" s="62"/>
      <c r="O37" s="62"/>
    </row>
    <row r="38" spans="1:31" ht="29.4" customHeight="1">
      <c r="B38" s="255" t="s">
        <v>70</v>
      </c>
      <c r="C38" s="39" t="s">
        <v>69</v>
      </c>
      <c r="D38" s="40">
        <v>300</v>
      </c>
      <c r="E38" s="40"/>
      <c r="F38" s="61">
        <f t="shared" si="9"/>
        <v>0</v>
      </c>
      <c r="G38" s="61"/>
      <c r="H38" s="61"/>
      <c r="I38" s="61"/>
      <c r="J38" s="61"/>
      <c r="K38" s="65">
        <f t="shared" si="10"/>
        <v>0</v>
      </c>
      <c r="L38" s="61"/>
      <c r="M38" s="61"/>
      <c r="N38" s="61"/>
      <c r="O38" s="61"/>
    </row>
    <row r="39" spans="1:31" ht="68.400000000000006" customHeight="1">
      <c r="B39" s="220" t="s">
        <v>71</v>
      </c>
      <c r="C39" s="41" t="s">
        <v>72</v>
      </c>
      <c r="D39" s="42">
        <v>320</v>
      </c>
      <c r="E39" s="42"/>
      <c r="F39" s="61">
        <f t="shared" si="9"/>
        <v>0</v>
      </c>
      <c r="G39" s="62"/>
      <c r="H39" s="62"/>
      <c r="I39" s="62"/>
      <c r="J39" s="62"/>
      <c r="K39" s="65">
        <f t="shared" si="10"/>
        <v>0</v>
      </c>
      <c r="L39" s="62"/>
      <c r="M39" s="62"/>
      <c r="N39" s="62"/>
      <c r="O39" s="62"/>
      <c r="AE39" s="27" t="s">
        <v>209</v>
      </c>
    </row>
    <row r="40" spans="1:31" ht="63">
      <c r="B40" s="220" t="s">
        <v>99</v>
      </c>
      <c r="C40" s="41" t="s">
        <v>73</v>
      </c>
      <c r="D40" s="42">
        <v>321</v>
      </c>
      <c r="E40" s="42"/>
      <c r="F40" s="61">
        <f t="shared" si="9"/>
        <v>0</v>
      </c>
      <c r="G40" s="62"/>
      <c r="H40" s="62"/>
      <c r="I40" s="62"/>
      <c r="J40" s="62"/>
      <c r="K40" s="65">
        <f t="shared" si="10"/>
        <v>0</v>
      </c>
      <c r="L40" s="62"/>
      <c r="M40" s="62"/>
      <c r="N40" s="62"/>
      <c r="O40" s="62"/>
    </row>
    <row r="41" spans="1:31" ht="56.4" customHeight="1">
      <c r="B41" s="220" t="s">
        <v>74</v>
      </c>
      <c r="C41" s="41" t="s">
        <v>75</v>
      </c>
      <c r="D41" s="42">
        <v>340</v>
      </c>
      <c r="E41" s="42"/>
      <c r="F41" s="61">
        <f t="shared" si="9"/>
        <v>0</v>
      </c>
      <c r="G41" s="62"/>
      <c r="H41" s="62"/>
      <c r="I41" s="62"/>
      <c r="J41" s="62"/>
      <c r="K41" s="65">
        <f t="shared" si="10"/>
        <v>0</v>
      </c>
      <c r="L41" s="62"/>
      <c r="M41" s="62"/>
      <c r="N41" s="62"/>
      <c r="O41" s="62"/>
    </row>
    <row r="42" spans="1:31" ht="87.6" customHeight="1">
      <c r="B42" s="220" t="s">
        <v>77</v>
      </c>
      <c r="C42" s="41" t="s">
        <v>76</v>
      </c>
      <c r="D42" s="42">
        <v>350</v>
      </c>
      <c r="E42" s="42"/>
      <c r="F42" s="61">
        <f t="shared" si="9"/>
        <v>0</v>
      </c>
      <c r="G42" s="62"/>
      <c r="H42" s="62"/>
      <c r="I42" s="62"/>
      <c r="J42" s="62"/>
      <c r="K42" s="65">
        <f t="shared" si="10"/>
        <v>0</v>
      </c>
      <c r="L42" s="62"/>
      <c r="M42" s="62"/>
      <c r="N42" s="62"/>
      <c r="O42" s="62"/>
    </row>
    <row r="43" spans="1:31" ht="28.95" customHeight="1">
      <c r="B43" s="220" t="s">
        <v>219</v>
      </c>
      <c r="C43" s="41" t="s">
        <v>78</v>
      </c>
      <c r="D43" s="42">
        <v>360</v>
      </c>
      <c r="E43" s="42"/>
      <c r="F43" s="61">
        <f t="shared" si="9"/>
        <v>0</v>
      </c>
      <c r="G43" s="62"/>
      <c r="H43" s="62"/>
      <c r="I43" s="62"/>
      <c r="J43" s="62"/>
      <c r="K43" s="65">
        <f t="shared" si="10"/>
        <v>0</v>
      </c>
      <c r="L43" s="62"/>
      <c r="M43" s="62"/>
      <c r="N43" s="62"/>
      <c r="O43" s="62"/>
    </row>
    <row r="44" spans="1:31" ht="30" customHeight="1">
      <c r="B44" s="255" t="s">
        <v>80</v>
      </c>
      <c r="C44" s="39" t="s">
        <v>79</v>
      </c>
      <c r="D44" s="40">
        <v>850</v>
      </c>
      <c r="E44" s="40"/>
      <c r="F44" s="61">
        <f t="shared" si="9"/>
        <v>0</v>
      </c>
      <c r="G44" s="61">
        <f>+G45+G46+G47</f>
        <v>0</v>
      </c>
      <c r="H44" s="61">
        <f t="shared" ref="H44:O44" si="11">+H45+H46+H47</f>
        <v>0</v>
      </c>
      <c r="I44" s="61">
        <f t="shared" si="11"/>
        <v>0</v>
      </c>
      <c r="J44" s="61">
        <f t="shared" si="11"/>
        <v>0</v>
      </c>
      <c r="K44" s="65">
        <f t="shared" si="10"/>
        <v>0</v>
      </c>
      <c r="L44" s="61">
        <f t="shared" si="11"/>
        <v>0</v>
      </c>
      <c r="M44" s="61">
        <f t="shared" si="11"/>
        <v>0</v>
      </c>
      <c r="N44" s="61">
        <f t="shared" si="11"/>
        <v>0</v>
      </c>
      <c r="O44" s="61">
        <f t="shared" si="11"/>
        <v>0</v>
      </c>
    </row>
    <row r="45" spans="1:31" ht="42">
      <c r="A45" s="69"/>
      <c r="B45" s="220" t="s">
        <v>81</v>
      </c>
      <c r="C45" s="41" t="s">
        <v>82</v>
      </c>
      <c r="D45" s="42">
        <v>851</v>
      </c>
      <c r="E45" s="42"/>
      <c r="F45" s="61">
        <f t="shared" si="9"/>
        <v>0</v>
      </c>
      <c r="G45" s="62"/>
      <c r="H45" s="62"/>
      <c r="I45" s="62"/>
      <c r="J45" s="62"/>
      <c r="K45" s="65">
        <f t="shared" si="10"/>
        <v>0</v>
      </c>
      <c r="L45" s="62"/>
      <c r="M45" s="62"/>
      <c r="N45" s="62"/>
      <c r="O45" s="62"/>
    </row>
    <row r="46" spans="1:31" ht="61.95" customHeight="1">
      <c r="A46" s="69"/>
      <c r="B46" s="220" t="s">
        <v>84</v>
      </c>
      <c r="C46" s="41" t="s">
        <v>83</v>
      </c>
      <c r="D46" s="42">
        <v>852</v>
      </c>
      <c r="E46" s="42"/>
      <c r="F46" s="61">
        <f t="shared" si="9"/>
        <v>0</v>
      </c>
      <c r="G46" s="62"/>
      <c r="H46" s="62"/>
      <c r="I46" s="62"/>
      <c r="J46" s="62"/>
      <c r="K46" s="65">
        <f t="shared" si="10"/>
        <v>0</v>
      </c>
      <c r="L46" s="62"/>
      <c r="M46" s="62"/>
      <c r="N46" s="62"/>
      <c r="O46" s="62"/>
    </row>
    <row r="47" spans="1:31" ht="50.4" customHeight="1">
      <c r="B47" s="220" t="s">
        <v>85</v>
      </c>
      <c r="C47" s="41" t="s">
        <v>86</v>
      </c>
      <c r="D47" s="42">
        <v>853</v>
      </c>
      <c r="E47" s="42"/>
      <c r="F47" s="61">
        <f t="shared" si="9"/>
        <v>0</v>
      </c>
      <c r="G47" s="62"/>
      <c r="H47" s="62"/>
      <c r="I47" s="62"/>
      <c r="J47" s="62"/>
      <c r="K47" s="65">
        <f t="shared" si="10"/>
        <v>0</v>
      </c>
      <c r="L47" s="62"/>
      <c r="M47" s="62"/>
      <c r="N47" s="62"/>
      <c r="O47" s="62"/>
    </row>
    <row r="48" spans="1:31" ht="44.4" customHeight="1">
      <c r="B48" s="255" t="s">
        <v>88</v>
      </c>
      <c r="C48" s="39" t="s">
        <v>87</v>
      </c>
      <c r="D48" s="40" t="s">
        <v>19</v>
      </c>
      <c r="E48" s="40"/>
      <c r="F48" s="61">
        <f t="shared" si="9"/>
        <v>0</v>
      </c>
      <c r="G48" s="61">
        <f>+G53+G52+G54</f>
        <v>0</v>
      </c>
      <c r="H48" s="61">
        <f t="shared" ref="H48:O48" si="12">+H53+H52+H54</f>
        <v>0</v>
      </c>
      <c r="I48" s="61">
        <f t="shared" si="12"/>
        <v>0</v>
      </c>
      <c r="J48" s="61">
        <f t="shared" si="12"/>
        <v>0</v>
      </c>
      <c r="K48" s="65">
        <f t="shared" si="10"/>
        <v>0</v>
      </c>
      <c r="L48" s="61">
        <f t="shared" si="12"/>
        <v>0</v>
      </c>
      <c r="M48" s="61">
        <f t="shared" si="12"/>
        <v>0</v>
      </c>
      <c r="N48" s="61">
        <f t="shared" si="12"/>
        <v>0</v>
      </c>
      <c r="O48" s="61">
        <f t="shared" si="12"/>
        <v>0</v>
      </c>
    </row>
    <row r="49" spans="1:20" ht="44.4" customHeight="1">
      <c r="B49" s="220" t="s">
        <v>220</v>
      </c>
      <c r="C49" s="84" t="s">
        <v>89</v>
      </c>
      <c r="D49" s="85">
        <v>613</v>
      </c>
      <c r="E49" s="40"/>
      <c r="F49" s="61">
        <f t="shared" si="9"/>
        <v>0</v>
      </c>
      <c r="G49" s="61"/>
      <c r="H49" s="61"/>
      <c r="I49" s="61"/>
      <c r="J49" s="61"/>
      <c r="K49" s="65">
        <f t="shared" si="10"/>
        <v>0</v>
      </c>
      <c r="L49" s="61"/>
      <c r="M49" s="61"/>
      <c r="N49" s="61"/>
      <c r="O49" s="61"/>
    </row>
    <row r="50" spans="1:20" ht="44.4" customHeight="1">
      <c r="B50" s="220" t="s">
        <v>221</v>
      </c>
      <c r="C50" s="84" t="s">
        <v>90</v>
      </c>
      <c r="D50" s="85">
        <v>623</v>
      </c>
      <c r="E50" s="40"/>
      <c r="F50" s="61">
        <f t="shared" si="9"/>
        <v>0</v>
      </c>
      <c r="G50" s="61"/>
      <c r="H50" s="61"/>
      <c r="I50" s="61"/>
      <c r="J50" s="61"/>
      <c r="K50" s="65">
        <f t="shared" si="10"/>
        <v>0</v>
      </c>
      <c r="L50" s="61"/>
      <c r="M50" s="61"/>
      <c r="N50" s="61"/>
      <c r="O50" s="61"/>
    </row>
    <row r="51" spans="1:20" ht="70.5" customHeight="1">
      <c r="B51" s="205" t="s">
        <v>222</v>
      </c>
      <c r="C51" s="84" t="s">
        <v>93</v>
      </c>
      <c r="D51" s="85">
        <v>634</v>
      </c>
      <c r="E51" s="40"/>
      <c r="F51" s="61">
        <f t="shared" si="9"/>
        <v>0</v>
      </c>
      <c r="G51" s="61"/>
      <c r="H51" s="61"/>
      <c r="I51" s="61"/>
      <c r="J51" s="61"/>
      <c r="K51" s="65">
        <f t="shared" si="10"/>
        <v>0</v>
      </c>
      <c r="L51" s="61"/>
      <c r="M51" s="61"/>
      <c r="N51" s="61"/>
      <c r="O51" s="61"/>
    </row>
    <row r="52" spans="1:20" ht="43.2" customHeight="1">
      <c r="B52" s="220" t="s">
        <v>223</v>
      </c>
      <c r="C52" s="84" t="s">
        <v>224</v>
      </c>
      <c r="D52" s="85">
        <v>810</v>
      </c>
      <c r="E52" s="42"/>
      <c r="F52" s="61">
        <f t="shared" si="9"/>
        <v>0</v>
      </c>
      <c r="G52" s="62"/>
      <c r="H52" s="62"/>
      <c r="I52" s="62"/>
      <c r="J52" s="62"/>
      <c r="K52" s="65">
        <f t="shared" si="10"/>
        <v>0</v>
      </c>
      <c r="L52" s="62"/>
      <c r="M52" s="62"/>
      <c r="N52" s="62"/>
      <c r="O52" s="62"/>
    </row>
    <row r="53" spans="1:20" ht="30" customHeight="1">
      <c r="B53" s="220" t="s">
        <v>91</v>
      </c>
      <c r="C53" s="84" t="s">
        <v>225</v>
      </c>
      <c r="D53" s="85">
        <v>862</v>
      </c>
      <c r="E53" s="42"/>
      <c r="F53" s="61">
        <f t="shared" si="9"/>
        <v>0</v>
      </c>
      <c r="G53" s="62"/>
      <c r="H53" s="62"/>
      <c r="I53" s="62"/>
      <c r="J53" s="62"/>
      <c r="K53" s="65">
        <f t="shared" si="10"/>
        <v>0</v>
      </c>
      <c r="L53" s="62"/>
      <c r="M53" s="62"/>
      <c r="N53" s="62"/>
      <c r="O53" s="62"/>
    </row>
    <row r="54" spans="1:20" ht="63">
      <c r="B54" s="220" t="s">
        <v>92</v>
      </c>
      <c r="C54" s="84" t="s">
        <v>226</v>
      </c>
      <c r="D54" s="85">
        <v>863</v>
      </c>
      <c r="E54" s="42"/>
      <c r="F54" s="61">
        <f t="shared" si="9"/>
        <v>0</v>
      </c>
      <c r="G54" s="62"/>
      <c r="H54" s="62"/>
      <c r="I54" s="62"/>
      <c r="J54" s="62"/>
      <c r="K54" s="65">
        <f t="shared" si="10"/>
        <v>0</v>
      </c>
      <c r="L54" s="62"/>
      <c r="M54" s="62"/>
      <c r="N54" s="62"/>
      <c r="O54" s="62"/>
    </row>
    <row r="55" spans="1:20" ht="41.4" customHeight="1">
      <c r="B55" s="255" t="s">
        <v>95</v>
      </c>
      <c r="C55" s="39" t="s">
        <v>96</v>
      </c>
      <c r="D55" s="40" t="s">
        <v>19</v>
      </c>
      <c r="E55" s="40"/>
      <c r="F55" s="61">
        <f t="shared" si="9"/>
        <v>0</v>
      </c>
      <c r="G55" s="61">
        <f>+G56</f>
        <v>0</v>
      </c>
      <c r="H55" s="61">
        <f t="shared" ref="H55:O55" si="13">+H56</f>
        <v>0</v>
      </c>
      <c r="I55" s="61">
        <f t="shared" si="13"/>
        <v>0</v>
      </c>
      <c r="J55" s="61">
        <f t="shared" si="13"/>
        <v>0</v>
      </c>
      <c r="K55" s="65">
        <f t="shared" si="10"/>
        <v>0</v>
      </c>
      <c r="L55" s="61">
        <f t="shared" si="13"/>
        <v>0</v>
      </c>
      <c r="M55" s="61">
        <f t="shared" si="13"/>
        <v>0</v>
      </c>
      <c r="N55" s="61">
        <f t="shared" si="13"/>
        <v>0</v>
      </c>
      <c r="O55" s="61">
        <f t="shared" si="13"/>
        <v>0</v>
      </c>
    </row>
    <row r="56" spans="1:20" ht="66.599999999999994" customHeight="1">
      <c r="B56" s="220" t="s">
        <v>98</v>
      </c>
      <c r="C56" s="41" t="s">
        <v>97</v>
      </c>
      <c r="D56" s="42">
        <v>831</v>
      </c>
      <c r="E56" s="42"/>
      <c r="F56" s="61">
        <f t="shared" si="9"/>
        <v>0</v>
      </c>
      <c r="G56" s="62"/>
      <c r="H56" s="62"/>
      <c r="I56" s="62"/>
      <c r="J56" s="62"/>
      <c r="K56" s="65">
        <f t="shared" si="10"/>
        <v>0</v>
      </c>
      <c r="L56" s="62"/>
      <c r="M56" s="62"/>
      <c r="N56" s="62"/>
      <c r="O56" s="62"/>
    </row>
    <row r="57" spans="1:20" ht="30" customHeight="1">
      <c r="B57" s="255" t="s">
        <v>100</v>
      </c>
      <c r="C57" s="39" t="s">
        <v>94</v>
      </c>
      <c r="D57" s="40" t="s">
        <v>19</v>
      </c>
      <c r="E57" s="40"/>
      <c r="F57" s="61">
        <f t="shared" si="9"/>
        <v>0</v>
      </c>
      <c r="G57" s="61">
        <f>+G58+G59+G60</f>
        <v>0</v>
      </c>
      <c r="H57" s="61">
        <f t="shared" ref="H57:J57" si="14">+H58+H59+H60</f>
        <v>0</v>
      </c>
      <c r="I57" s="61">
        <f t="shared" si="14"/>
        <v>0</v>
      </c>
      <c r="J57" s="61">
        <f t="shared" si="14"/>
        <v>0</v>
      </c>
      <c r="K57" s="65">
        <f t="shared" si="10"/>
        <v>0</v>
      </c>
      <c r="L57" s="61">
        <f>+L58+L59+L60+L71</f>
        <v>0</v>
      </c>
      <c r="M57" s="61">
        <f t="shared" ref="M57:O57" si="15">+M58+M59+M60+M71</f>
        <v>0</v>
      </c>
      <c r="N57" s="61">
        <f t="shared" si="15"/>
        <v>0</v>
      </c>
      <c r="O57" s="61">
        <f t="shared" si="15"/>
        <v>0</v>
      </c>
    </row>
    <row r="58" spans="1:20" ht="58.95" customHeight="1">
      <c r="B58" s="220" t="s">
        <v>254</v>
      </c>
      <c r="C58" s="41" t="s">
        <v>101</v>
      </c>
      <c r="D58" s="42">
        <v>241</v>
      </c>
      <c r="E58" s="42"/>
      <c r="F58" s="61">
        <f t="shared" si="9"/>
        <v>0</v>
      </c>
      <c r="G58" s="62"/>
      <c r="H58" s="62"/>
      <c r="I58" s="62"/>
      <c r="J58" s="62"/>
      <c r="K58" s="65">
        <f t="shared" si="10"/>
        <v>0</v>
      </c>
      <c r="L58" s="62"/>
      <c r="M58" s="62"/>
      <c r="N58" s="62"/>
      <c r="O58" s="62"/>
    </row>
    <row r="59" spans="1:20" ht="45" customHeight="1">
      <c r="B59" s="220" t="s">
        <v>103</v>
      </c>
      <c r="C59" s="41" t="s">
        <v>102</v>
      </c>
      <c r="D59" s="42">
        <v>243</v>
      </c>
      <c r="E59" s="42"/>
      <c r="F59" s="61">
        <f t="shared" si="9"/>
        <v>0</v>
      </c>
      <c r="G59" s="62"/>
      <c r="H59" s="62"/>
      <c r="I59" s="62"/>
      <c r="J59" s="62"/>
      <c r="K59" s="65">
        <f t="shared" si="10"/>
        <v>0</v>
      </c>
      <c r="L59" s="62"/>
      <c r="M59" s="62"/>
      <c r="N59" s="62"/>
      <c r="O59" s="62"/>
      <c r="P59" s="217"/>
      <c r="Q59" s="218"/>
      <c r="R59" s="218"/>
      <c r="S59" s="218"/>
      <c r="T59" s="219"/>
    </row>
    <row r="60" spans="1:20" ht="29.4" customHeight="1">
      <c r="A60" s="70" t="s">
        <v>211</v>
      </c>
      <c r="B60" s="220" t="s">
        <v>104</v>
      </c>
      <c r="C60" s="41" t="s">
        <v>105</v>
      </c>
      <c r="D60" s="42">
        <v>244</v>
      </c>
      <c r="E60" s="42"/>
      <c r="F60" s="61">
        <f t="shared" si="9"/>
        <v>0</v>
      </c>
      <c r="G60" s="61">
        <f>Q65</f>
        <v>0</v>
      </c>
      <c r="H60" s="61">
        <f>R65</f>
        <v>0</v>
      </c>
      <c r="I60" s="61">
        <f t="shared" ref="I60:J60" si="16">V65</f>
        <v>0</v>
      </c>
      <c r="J60" s="61">
        <f t="shared" si="16"/>
        <v>0</v>
      </c>
      <c r="K60" s="65">
        <f t="shared" si="10"/>
        <v>0</v>
      </c>
      <c r="L60" s="61">
        <f>R65</f>
        <v>0</v>
      </c>
      <c r="M60" s="61">
        <f>S65</f>
        <v>0</v>
      </c>
      <c r="N60" s="61">
        <f>T65</f>
        <v>0</v>
      </c>
      <c r="O60" s="61">
        <f>T65</f>
        <v>0</v>
      </c>
      <c r="P60" s="217"/>
      <c r="Q60" s="218"/>
      <c r="R60" s="218"/>
      <c r="S60" s="218"/>
      <c r="T60" s="219"/>
    </row>
    <row r="61" spans="1:20" ht="43.95" customHeight="1">
      <c r="B61" s="220" t="s">
        <v>125</v>
      </c>
      <c r="C61" s="41" t="s">
        <v>126</v>
      </c>
      <c r="D61" s="42">
        <v>244</v>
      </c>
      <c r="E61" s="42"/>
      <c r="F61" s="61">
        <f t="shared" si="9"/>
        <v>0</v>
      </c>
      <c r="G61" s="62">
        <f>+G63+G64+G65</f>
        <v>0</v>
      </c>
      <c r="H61" s="62">
        <f>+H63+H64+H65</f>
        <v>0</v>
      </c>
      <c r="I61" s="62">
        <f t="shared" ref="I61:O61" si="17">+I63+I64+I65</f>
        <v>0</v>
      </c>
      <c r="J61" s="62">
        <f t="shared" si="17"/>
        <v>0</v>
      </c>
      <c r="K61" s="65">
        <f t="shared" si="10"/>
        <v>0</v>
      </c>
      <c r="L61" s="62">
        <f t="shared" si="17"/>
        <v>0</v>
      </c>
      <c r="M61" s="62">
        <f t="shared" si="17"/>
        <v>0</v>
      </c>
      <c r="N61" s="62">
        <f t="shared" si="17"/>
        <v>0</v>
      </c>
      <c r="O61" s="62">
        <f t="shared" si="17"/>
        <v>0</v>
      </c>
      <c r="P61" s="217"/>
      <c r="Q61" s="218"/>
      <c r="R61" s="218"/>
      <c r="S61" s="218"/>
      <c r="T61" s="219"/>
    </row>
    <row r="62" spans="1:20" ht="21" customHeight="1">
      <c r="B62" s="220" t="s">
        <v>121</v>
      </c>
      <c r="C62" s="41"/>
      <c r="D62" s="42"/>
      <c r="E62" s="42"/>
      <c r="F62" s="61">
        <f t="shared" ref="F62:F78" si="18">SUM(G62:K62)</f>
        <v>0</v>
      </c>
      <c r="G62" s="62"/>
      <c r="H62" s="62"/>
      <c r="I62" s="62"/>
      <c r="J62" s="62"/>
      <c r="K62" s="65">
        <f t="shared" ref="K62:K78" si="19">L62+M62+O62+N62</f>
        <v>0</v>
      </c>
      <c r="L62" s="62"/>
      <c r="M62" s="62"/>
      <c r="N62" s="62"/>
      <c r="O62" s="62"/>
      <c r="P62" s="217"/>
      <c r="Q62" s="218"/>
      <c r="R62" s="218"/>
      <c r="S62" s="218"/>
      <c r="T62" s="219"/>
    </row>
    <row r="63" spans="1:20" ht="29.4" customHeight="1">
      <c r="A63" s="69">
        <v>310</v>
      </c>
      <c r="B63" s="220" t="s">
        <v>123</v>
      </c>
      <c r="C63" s="41" t="s">
        <v>127</v>
      </c>
      <c r="D63" s="42">
        <v>244</v>
      </c>
      <c r="E63" s="42"/>
      <c r="F63" s="61">
        <f t="shared" si="18"/>
        <v>0</v>
      </c>
      <c r="G63" s="62"/>
      <c r="H63" s="62"/>
      <c r="I63" s="62"/>
      <c r="J63" s="62"/>
      <c r="K63" s="65">
        <f t="shared" si="19"/>
        <v>0</v>
      </c>
      <c r="L63" s="62"/>
      <c r="M63" s="62"/>
      <c r="N63" s="62"/>
      <c r="O63" s="62"/>
      <c r="P63" s="217"/>
      <c r="Q63" s="218"/>
      <c r="R63" s="218"/>
      <c r="S63" s="218"/>
      <c r="T63" s="219"/>
    </row>
    <row r="64" spans="1:20" ht="29.4" customHeight="1">
      <c r="B64" s="220" t="s">
        <v>124</v>
      </c>
      <c r="C64" s="41" t="s">
        <v>128</v>
      </c>
      <c r="D64" s="42">
        <v>244</v>
      </c>
      <c r="E64" s="42"/>
      <c r="F64" s="61">
        <f t="shared" si="18"/>
        <v>0</v>
      </c>
      <c r="G64" s="62"/>
      <c r="H64" s="62"/>
      <c r="I64" s="62"/>
      <c r="J64" s="62"/>
      <c r="K64" s="65">
        <f t="shared" si="19"/>
        <v>0</v>
      </c>
      <c r="L64" s="62"/>
      <c r="M64" s="62"/>
      <c r="N64" s="62"/>
      <c r="O64" s="62"/>
      <c r="P64" s="217"/>
      <c r="Q64" s="218"/>
      <c r="R64" s="218"/>
      <c r="S64" s="218"/>
      <c r="T64" s="219"/>
    </row>
    <row r="65" spans="1:20" ht="29.4" customHeight="1">
      <c r="A65" s="69">
        <v>340</v>
      </c>
      <c r="B65" s="222" t="s">
        <v>304</v>
      </c>
      <c r="C65" s="223" t="s">
        <v>129</v>
      </c>
      <c r="D65" s="224">
        <v>244</v>
      </c>
      <c r="E65" s="42"/>
      <c r="F65" s="61">
        <f t="shared" si="18"/>
        <v>0</v>
      </c>
      <c r="G65" s="62"/>
      <c r="H65" s="62"/>
      <c r="I65" s="61"/>
      <c r="J65" s="61"/>
      <c r="K65" s="65">
        <f t="shared" si="19"/>
        <v>0</v>
      </c>
      <c r="L65" s="62"/>
      <c r="M65" s="62"/>
      <c r="N65" s="62"/>
      <c r="O65" s="62"/>
      <c r="P65" s="217"/>
      <c r="Q65" s="218"/>
      <c r="R65" s="218"/>
      <c r="S65" s="218"/>
      <c r="T65" s="218"/>
    </row>
    <row r="66" spans="1:20" ht="29.4" customHeight="1">
      <c r="A66" s="69" t="s">
        <v>210</v>
      </c>
      <c r="B66" s="222" t="s">
        <v>305</v>
      </c>
      <c r="C66" s="223" t="s">
        <v>298</v>
      </c>
      <c r="D66" s="224">
        <v>244</v>
      </c>
      <c r="E66" s="42"/>
      <c r="F66" s="61">
        <f t="shared" si="18"/>
        <v>0</v>
      </c>
      <c r="G66" s="62"/>
      <c r="H66" s="62"/>
      <c r="I66" s="62"/>
      <c r="J66" s="62"/>
      <c r="K66" s="65">
        <f t="shared" si="19"/>
        <v>0</v>
      </c>
      <c r="L66" s="62"/>
      <c r="M66" s="62"/>
      <c r="N66" s="62"/>
      <c r="O66" s="62"/>
      <c r="P66" s="219"/>
      <c r="Q66" s="219"/>
      <c r="R66" s="219"/>
      <c r="S66" s="219"/>
      <c r="T66" s="219"/>
    </row>
    <row r="67" spans="1:20" ht="40.5" customHeight="1">
      <c r="A67" s="69"/>
      <c r="B67" s="221" t="s">
        <v>255</v>
      </c>
      <c r="C67" s="140" t="s">
        <v>122</v>
      </c>
      <c r="D67" s="141">
        <v>246</v>
      </c>
      <c r="E67" s="42"/>
      <c r="F67" s="61">
        <f t="shared" si="18"/>
        <v>0</v>
      </c>
      <c r="G67" s="62"/>
      <c r="H67" s="62"/>
      <c r="I67" s="62"/>
      <c r="J67" s="62"/>
      <c r="K67" s="65">
        <f t="shared" si="19"/>
        <v>0</v>
      </c>
      <c r="L67" s="62"/>
      <c r="M67" s="62"/>
      <c r="N67" s="62"/>
      <c r="O67" s="62"/>
    </row>
    <row r="68" spans="1:20" ht="29.4" customHeight="1">
      <c r="A68" s="69"/>
      <c r="B68" s="221" t="s">
        <v>256</v>
      </c>
      <c r="C68" s="140" t="s">
        <v>257</v>
      </c>
      <c r="D68" s="141">
        <v>247</v>
      </c>
      <c r="E68" s="42"/>
      <c r="F68" s="61">
        <f t="shared" si="18"/>
        <v>0</v>
      </c>
      <c r="G68" s="62"/>
      <c r="H68" s="62"/>
      <c r="I68" s="62"/>
      <c r="J68" s="62"/>
      <c r="K68" s="65">
        <f t="shared" si="19"/>
        <v>0</v>
      </c>
      <c r="L68" s="62"/>
      <c r="M68" s="62"/>
      <c r="N68" s="62"/>
      <c r="O68" s="62"/>
    </row>
    <row r="69" spans="1:20" ht="45" customHeight="1">
      <c r="B69" s="220" t="s">
        <v>120</v>
      </c>
      <c r="C69" s="140" t="s">
        <v>258</v>
      </c>
      <c r="D69" s="42">
        <v>400</v>
      </c>
      <c r="E69" s="42"/>
      <c r="F69" s="61">
        <f t="shared" si="18"/>
        <v>0</v>
      </c>
      <c r="G69" s="62">
        <f>G70+G71</f>
        <v>0</v>
      </c>
      <c r="H69" s="62">
        <f t="shared" ref="H69:J69" si="20">H70+H71</f>
        <v>0</v>
      </c>
      <c r="I69" s="62">
        <f t="shared" si="20"/>
        <v>0</v>
      </c>
      <c r="J69" s="62">
        <f t="shared" si="20"/>
        <v>0</v>
      </c>
      <c r="K69" s="65">
        <f t="shared" si="19"/>
        <v>0</v>
      </c>
      <c r="L69" s="62">
        <f>L70+L71</f>
        <v>0</v>
      </c>
      <c r="M69" s="62">
        <f t="shared" ref="M69:O69" si="21">M70+M71</f>
        <v>0</v>
      </c>
      <c r="N69" s="62">
        <f t="shared" si="21"/>
        <v>0</v>
      </c>
      <c r="O69" s="62">
        <f t="shared" si="21"/>
        <v>0</v>
      </c>
    </row>
    <row r="70" spans="1:20" ht="65.400000000000006" customHeight="1">
      <c r="B70" s="220" t="s">
        <v>106</v>
      </c>
      <c r="C70" s="140" t="s">
        <v>259</v>
      </c>
      <c r="D70" s="42">
        <v>406</v>
      </c>
      <c r="E70" s="42"/>
      <c r="F70" s="61">
        <f t="shared" si="18"/>
        <v>0</v>
      </c>
      <c r="G70" s="62"/>
      <c r="H70" s="62"/>
      <c r="I70" s="62"/>
      <c r="J70" s="62"/>
      <c r="K70" s="65">
        <f t="shared" si="19"/>
        <v>0</v>
      </c>
      <c r="L70" s="62"/>
      <c r="M70" s="62"/>
      <c r="N70" s="62"/>
      <c r="O70" s="62"/>
    </row>
    <row r="71" spans="1:20" ht="70.95" customHeight="1">
      <c r="B71" s="220" t="s">
        <v>107</v>
      </c>
      <c r="C71" s="140" t="s">
        <v>260</v>
      </c>
      <c r="D71" s="42">
        <v>407</v>
      </c>
      <c r="E71" s="42"/>
      <c r="F71" s="61">
        <f t="shared" si="18"/>
        <v>0</v>
      </c>
      <c r="G71" s="62"/>
      <c r="H71" s="62"/>
      <c r="I71" s="62"/>
      <c r="J71" s="62"/>
      <c r="K71" s="65">
        <f t="shared" si="19"/>
        <v>0</v>
      </c>
      <c r="L71" s="62"/>
      <c r="M71" s="62"/>
      <c r="N71" s="62"/>
      <c r="O71" s="62"/>
    </row>
    <row r="72" spans="1:20" ht="36.75" customHeight="1">
      <c r="B72" s="220" t="s">
        <v>294</v>
      </c>
      <c r="C72" s="140" t="s">
        <v>295</v>
      </c>
      <c r="D72" s="42">
        <v>880</v>
      </c>
      <c r="E72" s="42"/>
      <c r="F72" s="61">
        <f t="shared" ref="F72" si="22">SUM(G72:K72)</f>
        <v>0</v>
      </c>
      <c r="G72" s="62"/>
      <c r="H72" s="62"/>
      <c r="I72" s="62"/>
      <c r="J72" s="62"/>
      <c r="K72" s="65">
        <f t="shared" si="19"/>
        <v>0</v>
      </c>
      <c r="L72" s="62"/>
      <c r="M72" s="62"/>
      <c r="N72" s="62"/>
      <c r="O72" s="62"/>
    </row>
    <row r="73" spans="1:20" ht="29.4" customHeight="1">
      <c r="B73" s="255" t="s">
        <v>108</v>
      </c>
      <c r="C73" s="39" t="s">
        <v>109</v>
      </c>
      <c r="D73" s="40">
        <v>100</v>
      </c>
      <c r="E73" s="40"/>
      <c r="F73" s="61">
        <f t="shared" si="18"/>
        <v>0</v>
      </c>
      <c r="G73" s="61"/>
      <c r="H73" s="61"/>
      <c r="I73" s="61"/>
      <c r="J73" s="61"/>
      <c r="K73" s="65">
        <f t="shared" si="19"/>
        <v>0</v>
      </c>
      <c r="L73" s="61"/>
      <c r="M73" s="61"/>
      <c r="N73" s="61"/>
      <c r="O73" s="61"/>
    </row>
    <row r="74" spans="1:20" ht="49.2" customHeight="1">
      <c r="B74" s="220" t="s">
        <v>111</v>
      </c>
      <c r="C74" s="41" t="s">
        <v>110</v>
      </c>
      <c r="D74" s="42"/>
      <c r="E74" s="42"/>
      <c r="F74" s="61">
        <f t="shared" si="18"/>
        <v>0</v>
      </c>
      <c r="G74" s="62"/>
      <c r="H74" s="62"/>
      <c r="I74" s="62"/>
      <c r="J74" s="62"/>
      <c r="K74" s="65">
        <f t="shared" si="19"/>
        <v>0</v>
      </c>
      <c r="L74" s="62"/>
      <c r="M74" s="62"/>
      <c r="N74" s="62"/>
      <c r="O74" s="62"/>
    </row>
    <row r="75" spans="1:20" ht="29.4" customHeight="1">
      <c r="B75" s="220" t="s">
        <v>112</v>
      </c>
      <c r="C75" s="41" t="s">
        <v>113</v>
      </c>
      <c r="D75" s="42"/>
      <c r="E75" s="42"/>
      <c r="F75" s="61">
        <f t="shared" si="18"/>
        <v>0</v>
      </c>
      <c r="G75" s="62"/>
      <c r="H75" s="62"/>
      <c r="I75" s="62"/>
      <c r="J75" s="62"/>
      <c r="K75" s="65">
        <f t="shared" si="19"/>
        <v>0</v>
      </c>
      <c r="L75" s="62"/>
      <c r="M75" s="62"/>
      <c r="N75" s="62"/>
      <c r="O75" s="62"/>
    </row>
    <row r="76" spans="1:20" ht="29.4" customHeight="1">
      <c r="B76" s="220" t="s">
        <v>115</v>
      </c>
      <c r="C76" s="41" t="s">
        <v>114</v>
      </c>
      <c r="D76" s="42"/>
      <c r="E76" s="42"/>
      <c r="F76" s="61">
        <f t="shared" si="18"/>
        <v>0</v>
      </c>
      <c r="G76" s="62"/>
      <c r="H76" s="62"/>
      <c r="I76" s="62"/>
      <c r="J76" s="62"/>
      <c r="K76" s="65">
        <f t="shared" si="19"/>
        <v>0</v>
      </c>
      <c r="L76" s="62"/>
      <c r="M76" s="62"/>
      <c r="N76" s="62"/>
      <c r="O76" s="62"/>
    </row>
    <row r="77" spans="1:20" ht="29.4" customHeight="1">
      <c r="B77" s="255" t="s">
        <v>116</v>
      </c>
      <c r="C77" s="39" t="s">
        <v>117</v>
      </c>
      <c r="D77" s="40" t="s">
        <v>19</v>
      </c>
      <c r="E77" s="40"/>
      <c r="F77" s="61">
        <f t="shared" si="18"/>
        <v>0</v>
      </c>
      <c r="G77" s="61"/>
      <c r="H77" s="61"/>
      <c r="I77" s="61"/>
      <c r="J77" s="61"/>
      <c r="K77" s="65">
        <f t="shared" si="19"/>
        <v>0</v>
      </c>
      <c r="L77" s="61"/>
      <c r="M77" s="61"/>
      <c r="N77" s="61"/>
      <c r="O77" s="61"/>
    </row>
    <row r="78" spans="1:20" ht="45.6" customHeight="1">
      <c r="B78" s="220" t="s">
        <v>119</v>
      </c>
      <c r="C78" s="41" t="s">
        <v>118</v>
      </c>
      <c r="D78" s="42">
        <v>610</v>
      </c>
      <c r="E78" s="42"/>
      <c r="F78" s="61">
        <f t="shared" si="18"/>
        <v>0</v>
      </c>
      <c r="G78" s="62"/>
      <c r="H78" s="62"/>
      <c r="I78" s="62"/>
      <c r="J78" s="62"/>
      <c r="K78" s="65">
        <f t="shared" si="19"/>
        <v>0</v>
      </c>
      <c r="L78" s="62"/>
      <c r="M78" s="62"/>
      <c r="N78" s="62"/>
      <c r="O78" s="62"/>
    </row>
  </sheetData>
  <mergeCells count="10">
    <mergeCell ref="B1:O1"/>
    <mergeCell ref="B2:B3"/>
    <mergeCell ref="C2:C3"/>
    <mergeCell ref="D2:D3"/>
    <mergeCell ref="E2:E3"/>
    <mergeCell ref="F2:F3"/>
    <mergeCell ref="G2:G3"/>
    <mergeCell ref="H2:I2"/>
    <mergeCell ref="J2:J3"/>
    <mergeCell ref="K2:O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6.xml><?xml version="1.0" encoding="utf-8"?>
<worksheet xmlns="http://schemas.openxmlformats.org/spreadsheetml/2006/main" xmlns:r="http://schemas.openxmlformats.org/officeDocument/2006/relationships">
  <sheetPr>
    <tabColor rgb="FF00B050"/>
  </sheetPr>
  <dimension ref="A1:AO78"/>
  <sheetViews>
    <sheetView view="pageBreakPreview" topLeftCell="A4" zoomScale="110" zoomScaleNormal="100" zoomScaleSheetLayoutView="110" workbookViewId="0">
      <selection activeCell="A18" sqref="A18"/>
    </sheetView>
  </sheetViews>
  <sheetFormatPr defaultColWidth="9.109375" defaultRowHeight="14.4"/>
  <cols>
    <col min="1" max="1" width="83.33203125" style="23" customWidth="1"/>
    <col min="2" max="2" width="9.109375" style="187"/>
    <col min="3" max="3" width="14.5546875" style="96" customWidth="1"/>
    <col min="4" max="4" width="9.44140625" style="89" customWidth="1"/>
    <col min="5" max="10" width="19.109375" style="89" hidden="1" customWidth="1"/>
    <col min="11" max="21" width="14.6640625" style="89" hidden="1" customWidth="1"/>
    <col min="22" max="22" width="14.6640625" style="188" customWidth="1"/>
    <col min="23" max="23" width="24.109375" style="88" hidden="1" customWidth="1"/>
    <col min="24" max="41" width="0" style="88" hidden="1" customWidth="1"/>
    <col min="42" max="16384" width="9.109375" style="88"/>
  </cols>
  <sheetData>
    <row r="1" spans="1:41" ht="31.95" customHeight="1">
      <c r="A1" s="322" t="s">
        <v>191</v>
      </c>
      <c r="B1" s="322"/>
      <c r="C1" s="322"/>
      <c r="D1" s="322"/>
      <c r="E1" s="322"/>
      <c r="F1" s="322"/>
      <c r="G1" s="322"/>
      <c r="H1" s="322"/>
      <c r="I1" s="322"/>
      <c r="J1" s="322"/>
      <c r="K1" s="322"/>
      <c r="L1" s="322"/>
      <c r="M1" s="322"/>
      <c r="N1" s="322"/>
      <c r="O1" s="322"/>
      <c r="P1" s="322"/>
      <c r="Q1" s="322"/>
      <c r="R1" s="322"/>
      <c r="S1" s="322"/>
      <c r="T1" s="322"/>
      <c r="U1" s="322"/>
      <c r="V1" s="322"/>
    </row>
    <row r="2" spans="1:41" s="175" customFormat="1" ht="80.25" customHeight="1">
      <c r="A2" s="323" t="s">
        <v>10</v>
      </c>
      <c r="B2" s="324" t="s">
        <v>11</v>
      </c>
      <c r="C2" s="323" t="s">
        <v>12</v>
      </c>
      <c r="D2" s="323" t="s">
        <v>13</v>
      </c>
      <c r="E2" s="290" t="s">
        <v>161</v>
      </c>
      <c r="F2" s="290" t="s">
        <v>162</v>
      </c>
      <c r="G2" s="290" t="s">
        <v>163</v>
      </c>
      <c r="H2" s="290"/>
      <c r="I2" s="290"/>
      <c r="J2" s="290"/>
      <c r="K2" s="290"/>
      <c r="L2" s="290" t="s">
        <v>164</v>
      </c>
      <c r="M2" s="307" t="s">
        <v>166</v>
      </c>
      <c r="N2" s="290"/>
      <c r="O2" s="290"/>
      <c r="P2" s="290"/>
      <c r="Q2" s="290"/>
      <c r="R2" s="290"/>
      <c r="S2" s="290"/>
      <c r="T2" s="290"/>
      <c r="U2" s="174"/>
      <c r="V2" s="320" t="s">
        <v>15</v>
      </c>
      <c r="W2" s="290" t="s">
        <v>161</v>
      </c>
      <c r="X2" s="290" t="s">
        <v>162</v>
      </c>
      <c r="Y2" s="290" t="s">
        <v>163</v>
      </c>
      <c r="Z2" s="290"/>
      <c r="AA2" s="290"/>
      <c r="AB2" s="290"/>
      <c r="AC2" s="290"/>
      <c r="AD2" s="290" t="s">
        <v>164</v>
      </c>
      <c r="AE2" s="306" t="s">
        <v>165</v>
      </c>
      <c r="AF2" s="307" t="s">
        <v>166</v>
      </c>
      <c r="AG2" s="290"/>
      <c r="AH2" s="290"/>
      <c r="AI2" s="290"/>
      <c r="AJ2" s="290"/>
      <c r="AK2" s="290"/>
      <c r="AL2" s="290"/>
      <c r="AM2" s="290"/>
      <c r="AN2" s="290"/>
      <c r="AO2" s="290"/>
    </row>
    <row r="3" spans="1:41" s="175" customFormat="1" ht="118.5" hidden="1" customHeight="1">
      <c r="A3" s="323"/>
      <c r="B3" s="324"/>
      <c r="C3" s="323"/>
      <c r="D3" s="323"/>
      <c r="E3" s="290"/>
      <c r="F3" s="290"/>
      <c r="G3" s="159"/>
      <c r="H3" s="159"/>
      <c r="I3" s="158"/>
      <c r="J3" s="158"/>
      <c r="K3" s="158"/>
      <c r="L3" s="290"/>
      <c r="M3" s="8" t="s">
        <v>169</v>
      </c>
      <c r="N3" s="159" t="s">
        <v>170</v>
      </c>
      <c r="O3" s="159" t="s">
        <v>171</v>
      </c>
      <c r="P3" s="159" t="s">
        <v>172</v>
      </c>
      <c r="Q3" s="159" t="s">
        <v>173</v>
      </c>
      <c r="R3" s="159" t="s">
        <v>174</v>
      </c>
      <c r="S3" s="159" t="s">
        <v>175</v>
      </c>
      <c r="T3" s="159" t="s">
        <v>176</v>
      </c>
      <c r="U3" s="160" t="s">
        <v>14</v>
      </c>
      <c r="V3" s="321"/>
      <c r="W3" s="290"/>
      <c r="X3" s="290"/>
      <c r="Y3" s="159" t="s">
        <v>167</v>
      </c>
      <c r="Z3" s="159" t="s">
        <v>168</v>
      </c>
      <c r="AA3" s="158"/>
      <c r="AB3" s="158"/>
      <c r="AC3" s="158"/>
      <c r="AD3" s="290"/>
      <c r="AE3" s="306"/>
      <c r="AF3" s="8" t="s">
        <v>169</v>
      </c>
      <c r="AG3" s="159" t="s">
        <v>170</v>
      </c>
      <c r="AH3" s="159" t="s">
        <v>171</v>
      </c>
      <c r="AI3" s="159" t="s">
        <v>172</v>
      </c>
      <c r="AJ3" s="159" t="s">
        <v>173</v>
      </c>
      <c r="AK3" s="159"/>
      <c r="AL3" s="159"/>
      <c r="AM3" s="159" t="s">
        <v>174</v>
      </c>
      <c r="AN3" s="159" t="s">
        <v>175</v>
      </c>
      <c r="AO3" s="159" t="s">
        <v>176</v>
      </c>
    </row>
    <row r="4" spans="1:41" ht="15" thickBot="1">
      <c r="A4" s="176">
        <v>1</v>
      </c>
      <c r="B4" s="177">
        <v>2</v>
      </c>
      <c r="C4" s="178">
        <v>3</v>
      </c>
      <c r="D4" s="178">
        <v>4</v>
      </c>
      <c r="E4" s="178">
        <v>5</v>
      </c>
      <c r="F4" s="178"/>
      <c r="G4" s="178"/>
      <c r="H4" s="178"/>
      <c r="I4" s="178"/>
      <c r="J4" s="178"/>
      <c r="K4" s="178"/>
      <c r="L4" s="178"/>
      <c r="M4" s="178"/>
      <c r="N4" s="178"/>
      <c r="O4" s="178"/>
      <c r="P4" s="178"/>
      <c r="Q4" s="178"/>
      <c r="R4" s="178"/>
      <c r="S4" s="178"/>
      <c r="T4" s="178"/>
      <c r="U4" s="178">
        <v>7</v>
      </c>
      <c r="V4" s="179">
        <v>5</v>
      </c>
    </row>
    <row r="5" spans="1:41">
      <c r="A5" s="198" t="s">
        <v>17</v>
      </c>
      <c r="B5" s="142" t="s">
        <v>18</v>
      </c>
      <c r="C5" s="135" t="s">
        <v>19</v>
      </c>
      <c r="D5" s="239" t="s">
        <v>19</v>
      </c>
      <c r="E5" s="180"/>
      <c r="F5" s="180"/>
      <c r="G5" s="180"/>
      <c r="H5" s="180"/>
      <c r="I5" s="180"/>
      <c r="J5" s="180"/>
      <c r="K5" s="180"/>
      <c r="L5" s="180"/>
      <c r="M5" s="180"/>
      <c r="N5" s="180"/>
      <c r="O5" s="180"/>
      <c r="P5" s="180"/>
      <c r="Q5" s="180"/>
      <c r="R5" s="180"/>
      <c r="S5" s="180"/>
      <c r="T5" s="180"/>
      <c r="U5" s="180"/>
      <c r="V5" s="181"/>
    </row>
    <row r="6" spans="1:41">
      <c r="A6" s="199" t="s">
        <v>20</v>
      </c>
      <c r="B6" s="143" t="s">
        <v>21</v>
      </c>
      <c r="C6" s="127" t="s">
        <v>19</v>
      </c>
      <c r="D6" s="240" t="s">
        <v>19</v>
      </c>
      <c r="E6" s="182" t="e">
        <f t="shared" ref="E6:U6" si="0">+E5+E7-E27</f>
        <v>#REF!</v>
      </c>
      <c r="F6" s="182" t="e">
        <f t="shared" si="0"/>
        <v>#REF!</v>
      </c>
      <c r="G6" s="182" t="e">
        <f t="shared" si="0"/>
        <v>#REF!</v>
      </c>
      <c r="H6" s="182" t="e">
        <f t="shared" si="0"/>
        <v>#REF!</v>
      </c>
      <c r="I6" s="182" t="e">
        <f t="shared" si="0"/>
        <v>#REF!</v>
      </c>
      <c r="J6" s="182" t="e">
        <f t="shared" si="0"/>
        <v>#REF!</v>
      </c>
      <c r="K6" s="182" t="e">
        <f t="shared" si="0"/>
        <v>#REF!</v>
      </c>
      <c r="L6" s="182" t="e">
        <f t="shared" si="0"/>
        <v>#REF!</v>
      </c>
      <c r="M6" s="182" t="e">
        <f t="shared" si="0"/>
        <v>#REF!</v>
      </c>
      <c r="N6" s="182" t="e">
        <f t="shared" si="0"/>
        <v>#REF!</v>
      </c>
      <c r="O6" s="182" t="e">
        <f t="shared" si="0"/>
        <v>#REF!</v>
      </c>
      <c r="P6" s="182" t="e">
        <f t="shared" si="0"/>
        <v>#REF!</v>
      </c>
      <c r="Q6" s="182" t="e">
        <f t="shared" si="0"/>
        <v>#REF!</v>
      </c>
      <c r="R6" s="182" t="e">
        <f t="shared" si="0"/>
        <v>#REF!</v>
      </c>
      <c r="S6" s="182" t="e">
        <f t="shared" si="0"/>
        <v>#REF!</v>
      </c>
      <c r="T6" s="182" t="e">
        <f t="shared" si="0"/>
        <v>#REF!</v>
      </c>
      <c r="U6" s="182" t="e">
        <f t="shared" si="0"/>
        <v>#REF!</v>
      </c>
      <c r="V6" s="183"/>
    </row>
    <row r="7" spans="1:41">
      <c r="A7" s="199" t="s">
        <v>22</v>
      </c>
      <c r="B7" s="143" t="s">
        <v>27</v>
      </c>
      <c r="C7" s="127"/>
      <c r="D7" s="241"/>
      <c r="E7" s="182" t="e">
        <f>+E8+E10+E12+#REF!+E15+#REF!</f>
        <v>#REF!</v>
      </c>
      <c r="F7" s="182" t="e">
        <f>+F8+F10+F12+#REF!+F15+#REF!</f>
        <v>#REF!</v>
      </c>
      <c r="G7" s="182" t="e">
        <f>+G8+G10+G12+#REF!+G15+#REF!</f>
        <v>#REF!</v>
      </c>
      <c r="H7" s="182" t="e">
        <f>+H8+H10+H12+#REF!+H15+#REF!</f>
        <v>#REF!</v>
      </c>
      <c r="I7" s="182" t="e">
        <f>+I8+I10+I12+#REF!+I15+#REF!</f>
        <v>#REF!</v>
      </c>
      <c r="J7" s="182" t="e">
        <f>+J8+J10+J12+#REF!+J15+#REF!</f>
        <v>#REF!</v>
      </c>
      <c r="K7" s="182" t="e">
        <f>+K8+K10+K12+#REF!+K15+#REF!</f>
        <v>#REF!</v>
      </c>
      <c r="L7" s="182" t="e">
        <f>+L8+L10+L12+#REF!+L15+#REF!</f>
        <v>#REF!</v>
      </c>
      <c r="M7" s="182" t="e">
        <f>+M8+M10+M12+#REF!+M15+#REF!</f>
        <v>#REF!</v>
      </c>
      <c r="N7" s="182" t="e">
        <f>+N8+N10+N12+#REF!+N15+#REF!</f>
        <v>#REF!</v>
      </c>
      <c r="O7" s="182" t="e">
        <f>+O8+O10+O12+#REF!+O15+#REF!</f>
        <v>#REF!</v>
      </c>
      <c r="P7" s="182" t="e">
        <f>+P8+P10+P12+#REF!+P15+#REF!</f>
        <v>#REF!</v>
      </c>
      <c r="Q7" s="182" t="e">
        <f>+Q8+Q10+Q12+#REF!+Q15+#REF!</f>
        <v>#REF!</v>
      </c>
      <c r="R7" s="182" t="e">
        <f>+R8+R10+R12+#REF!+R15+#REF!</f>
        <v>#REF!</v>
      </c>
      <c r="S7" s="182" t="e">
        <f>+S8+S10+S12+#REF!+S15+#REF!</f>
        <v>#REF!</v>
      </c>
      <c r="T7" s="182" t="e">
        <f>+T8+T10+T12+#REF!+T15+#REF!</f>
        <v>#REF!</v>
      </c>
      <c r="U7" s="182" t="e">
        <f>+U8+U10+U12+#REF!+U15+#REF!</f>
        <v>#REF!</v>
      </c>
      <c r="V7" s="183"/>
    </row>
    <row r="8" spans="1:41" ht="27.6">
      <c r="A8" s="200" t="s">
        <v>28</v>
      </c>
      <c r="B8" s="144" t="s">
        <v>29</v>
      </c>
      <c r="C8" s="128">
        <v>120</v>
      </c>
      <c r="D8" s="242"/>
      <c r="E8" s="185"/>
      <c r="F8" s="185"/>
      <c r="G8" s="185"/>
      <c r="H8" s="185"/>
      <c r="I8" s="185"/>
      <c r="J8" s="185"/>
      <c r="K8" s="185"/>
      <c r="L8" s="185"/>
      <c r="M8" s="185"/>
      <c r="N8" s="185"/>
      <c r="O8" s="185"/>
      <c r="P8" s="185"/>
      <c r="Q8" s="185"/>
      <c r="R8" s="185"/>
      <c r="S8" s="185"/>
      <c r="T8" s="185"/>
      <c r="U8" s="185"/>
      <c r="V8" s="186"/>
    </row>
    <row r="9" spans="1:41" ht="17.25" customHeight="1">
      <c r="A9" s="263" t="s">
        <v>23</v>
      </c>
      <c r="B9" s="264" t="s">
        <v>30</v>
      </c>
      <c r="C9" s="265"/>
      <c r="D9" s="242"/>
      <c r="E9" s="185"/>
      <c r="F9" s="185"/>
      <c r="G9" s="185"/>
      <c r="H9" s="185"/>
      <c r="I9" s="185"/>
      <c r="J9" s="185"/>
      <c r="K9" s="185"/>
      <c r="L9" s="185"/>
      <c r="M9" s="185"/>
      <c r="N9" s="185"/>
      <c r="O9" s="185"/>
      <c r="P9" s="185"/>
      <c r="Q9" s="185"/>
      <c r="R9" s="185"/>
      <c r="S9" s="185"/>
      <c r="T9" s="185"/>
      <c r="U9" s="185"/>
      <c r="V9" s="186"/>
    </row>
    <row r="10" spans="1:41">
      <c r="A10" s="199" t="s">
        <v>24</v>
      </c>
      <c r="B10" s="143" t="s">
        <v>31</v>
      </c>
      <c r="C10" s="127">
        <v>130</v>
      </c>
      <c r="D10" s="241"/>
      <c r="E10" s="182" t="e">
        <f>+E11+#REF!</f>
        <v>#REF!</v>
      </c>
      <c r="F10" s="182" t="e">
        <f>+F11+#REF!</f>
        <v>#REF!</v>
      </c>
      <c r="G10" s="182" t="e">
        <f>+G11+#REF!</f>
        <v>#REF!</v>
      </c>
      <c r="H10" s="182" t="e">
        <f>+H11+#REF!</f>
        <v>#REF!</v>
      </c>
      <c r="I10" s="182" t="e">
        <f>+I11+#REF!</f>
        <v>#REF!</v>
      </c>
      <c r="J10" s="182" t="e">
        <f>+J11+#REF!</f>
        <v>#REF!</v>
      </c>
      <c r="K10" s="182" t="e">
        <f>+K11+#REF!</f>
        <v>#REF!</v>
      </c>
      <c r="L10" s="182" t="e">
        <f>+L11+#REF!</f>
        <v>#REF!</v>
      </c>
      <c r="M10" s="182" t="e">
        <f>+M11+#REF!</f>
        <v>#REF!</v>
      </c>
      <c r="N10" s="182" t="e">
        <f>+N11+#REF!</f>
        <v>#REF!</v>
      </c>
      <c r="O10" s="182" t="e">
        <f>+O11+#REF!</f>
        <v>#REF!</v>
      </c>
      <c r="P10" s="182" t="e">
        <f>+P11+#REF!</f>
        <v>#REF!</v>
      </c>
      <c r="Q10" s="182" t="e">
        <f>+Q11+#REF!</f>
        <v>#REF!</v>
      </c>
      <c r="R10" s="182" t="e">
        <f>+R11+#REF!</f>
        <v>#REF!</v>
      </c>
      <c r="S10" s="182" t="e">
        <f>+S11+#REF!</f>
        <v>#REF!</v>
      </c>
      <c r="T10" s="182" t="e">
        <f>+T11+#REF!</f>
        <v>#REF!</v>
      </c>
      <c r="U10" s="182" t="e">
        <f>+U11+#REF!</f>
        <v>#REF!</v>
      </c>
      <c r="V10" s="183"/>
    </row>
    <row r="11" spans="1:41" ht="47.25" customHeight="1">
      <c r="A11" s="200" t="s">
        <v>32</v>
      </c>
      <c r="B11" s="144" t="s">
        <v>33</v>
      </c>
      <c r="C11" s="128">
        <v>130</v>
      </c>
      <c r="D11" s="242"/>
      <c r="E11" s="185"/>
      <c r="F11" s="185"/>
      <c r="G11" s="185"/>
      <c r="H11" s="185"/>
      <c r="I11" s="185"/>
      <c r="J11" s="185"/>
      <c r="K11" s="185"/>
      <c r="L11" s="185"/>
      <c r="M11" s="185"/>
      <c r="N11" s="185"/>
      <c r="O11" s="185"/>
      <c r="P11" s="185"/>
      <c r="Q11" s="185"/>
      <c r="R11" s="185"/>
      <c r="S11" s="185"/>
      <c r="T11" s="185"/>
      <c r="U11" s="185"/>
      <c r="V11" s="186"/>
    </row>
    <row r="12" spans="1:41">
      <c r="A12" s="270" t="s">
        <v>306</v>
      </c>
      <c r="B12" s="144" t="s">
        <v>203</v>
      </c>
      <c r="C12" s="128">
        <v>130</v>
      </c>
      <c r="D12" s="241"/>
      <c r="E12" s="182">
        <f>+E13+E14</f>
        <v>0</v>
      </c>
      <c r="F12" s="182">
        <f>+F13+F14</f>
        <v>0</v>
      </c>
      <c r="G12" s="182">
        <f t="shared" ref="G12:U12" si="1">+G13+G14</f>
        <v>0</v>
      </c>
      <c r="H12" s="182">
        <f t="shared" si="1"/>
        <v>0</v>
      </c>
      <c r="I12" s="182">
        <f t="shared" si="1"/>
        <v>0</v>
      </c>
      <c r="J12" s="182">
        <f t="shared" si="1"/>
        <v>0</v>
      </c>
      <c r="K12" s="182">
        <f t="shared" si="1"/>
        <v>0</v>
      </c>
      <c r="L12" s="182">
        <f t="shared" si="1"/>
        <v>0</v>
      </c>
      <c r="M12" s="182">
        <f t="shared" si="1"/>
        <v>0</v>
      </c>
      <c r="N12" s="182">
        <f t="shared" si="1"/>
        <v>0</v>
      </c>
      <c r="O12" s="182">
        <f t="shared" si="1"/>
        <v>0</v>
      </c>
      <c r="P12" s="182">
        <f t="shared" si="1"/>
        <v>0</v>
      </c>
      <c r="Q12" s="182">
        <f t="shared" si="1"/>
        <v>0</v>
      </c>
      <c r="R12" s="182">
        <f t="shared" si="1"/>
        <v>0</v>
      </c>
      <c r="S12" s="182">
        <f t="shared" si="1"/>
        <v>0</v>
      </c>
      <c r="T12" s="182">
        <f t="shared" si="1"/>
        <v>0</v>
      </c>
      <c r="U12" s="182">
        <f t="shared" si="1"/>
        <v>0</v>
      </c>
      <c r="V12" s="183"/>
    </row>
    <row r="13" spans="1:41">
      <c r="A13" s="236" t="s">
        <v>25</v>
      </c>
      <c r="B13" s="143" t="s">
        <v>34</v>
      </c>
      <c r="C13" s="127">
        <v>140</v>
      </c>
      <c r="D13" s="242"/>
      <c r="E13" s="185"/>
      <c r="F13" s="185"/>
      <c r="G13" s="185"/>
      <c r="H13" s="185"/>
      <c r="I13" s="185"/>
      <c r="J13" s="185"/>
      <c r="K13" s="185"/>
      <c r="L13" s="185"/>
      <c r="M13" s="185"/>
      <c r="N13" s="185"/>
      <c r="O13" s="185"/>
      <c r="P13" s="185"/>
      <c r="Q13" s="185"/>
      <c r="R13" s="185"/>
      <c r="S13" s="185"/>
      <c r="T13" s="185"/>
      <c r="U13" s="185"/>
      <c r="V13" s="186"/>
    </row>
    <row r="14" spans="1:41" ht="27.6">
      <c r="A14" s="235" t="s">
        <v>300</v>
      </c>
      <c r="B14" s="144" t="s">
        <v>35</v>
      </c>
      <c r="C14" s="197">
        <v>141</v>
      </c>
      <c r="D14" s="242"/>
      <c r="E14" s="185"/>
      <c r="F14" s="185"/>
      <c r="G14" s="185"/>
      <c r="H14" s="185"/>
      <c r="I14" s="185"/>
      <c r="J14" s="185"/>
      <c r="K14" s="185"/>
      <c r="L14" s="185"/>
      <c r="M14" s="185"/>
      <c r="N14" s="185"/>
      <c r="O14" s="185"/>
      <c r="P14" s="185"/>
      <c r="Q14" s="185"/>
      <c r="R14" s="185"/>
      <c r="S14" s="185"/>
      <c r="T14" s="185"/>
      <c r="U14" s="185"/>
      <c r="V14" s="186"/>
    </row>
    <row r="15" spans="1:41">
      <c r="A15" s="236" t="s">
        <v>26</v>
      </c>
      <c r="B15" s="143" t="s">
        <v>36</v>
      </c>
      <c r="C15" s="127">
        <v>150</v>
      </c>
      <c r="D15" s="242"/>
      <c r="E15" s="185"/>
      <c r="F15" s="185"/>
      <c r="G15" s="185"/>
      <c r="H15" s="185"/>
      <c r="I15" s="185"/>
      <c r="J15" s="185"/>
      <c r="K15" s="185"/>
      <c r="L15" s="185"/>
      <c r="M15" s="185"/>
      <c r="N15" s="185"/>
      <c r="O15" s="185"/>
      <c r="P15" s="185"/>
      <c r="Q15" s="185"/>
      <c r="R15" s="185"/>
      <c r="S15" s="185"/>
      <c r="T15" s="185"/>
      <c r="U15" s="185"/>
      <c r="V15" s="186"/>
    </row>
    <row r="16" spans="1:41">
      <c r="A16" s="200" t="s">
        <v>212</v>
      </c>
      <c r="B16" s="144" t="s">
        <v>213</v>
      </c>
      <c r="C16" s="129">
        <v>150</v>
      </c>
      <c r="D16" s="241"/>
      <c r="E16" s="182">
        <f>+E17+E21</f>
        <v>0</v>
      </c>
      <c r="F16" s="182">
        <f>+F17+F21</f>
        <v>0</v>
      </c>
      <c r="G16" s="182">
        <f t="shared" ref="G16:U16" si="2">+G17+G21</f>
        <v>0</v>
      </c>
      <c r="H16" s="182">
        <f t="shared" si="2"/>
        <v>0</v>
      </c>
      <c r="I16" s="182">
        <f t="shared" si="2"/>
        <v>0</v>
      </c>
      <c r="J16" s="182">
        <f t="shared" si="2"/>
        <v>0</v>
      </c>
      <c r="K16" s="182">
        <f t="shared" si="2"/>
        <v>0</v>
      </c>
      <c r="L16" s="182">
        <f t="shared" si="2"/>
        <v>0</v>
      </c>
      <c r="M16" s="182">
        <f t="shared" si="2"/>
        <v>0</v>
      </c>
      <c r="N16" s="182">
        <f t="shared" si="2"/>
        <v>0</v>
      </c>
      <c r="O16" s="182">
        <f t="shared" si="2"/>
        <v>0</v>
      </c>
      <c r="P16" s="182">
        <f t="shared" si="2"/>
        <v>0</v>
      </c>
      <c r="Q16" s="182">
        <f t="shared" si="2"/>
        <v>0</v>
      </c>
      <c r="R16" s="182">
        <f t="shared" si="2"/>
        <v>0</v>
      </c>
      <c r="S16" s="182">
        <f t="shared" si="2"/>
        <v>0</v>
      </c>
      <c r="T16" s="182">
        <f t="shared" si="2"/>
        <v>0</v>
      </c>
      <c r="U16" s="182">
        <f t="shared" si="2"/>
        <v>0</v>
      </c>
      <c r="V16" s="186"/>
    </row>
    <row r="17" spans="1:22">
      <c r="A17" s="200" t="s">
        <v>40</v>
      </c>
      <c r="B17" s="144" t="s">
        <v>214</v>
      </c>
      <c r="C17" s="129">
        <v>150</v>
      </c>
      <c r="D17" s="242"/>
      <c r="E17" s="185">
        <f>+E18+E19+E20</f>
        <v>0</v>
      </c>
      <c r="F17" s="185">
        <f>+F18+F19+F20</f>
        <v>0</v>
      </c>
      <c r="G17" s="185">
        <f t="shared" ref="G17:U17" si="3">+G18+G19+G20</f>
        <v>0</v>
      </c>
      <c r="H17" s="185">
        <f t="shared" si="3"/>
        <v>0</v>
      </c>
      <c r="I17" s="185">
        <f t="shared" si="3"/>
        <v>0</v>
      </c>
      <c r="J17" s="185">
        <f t="shared" si="3"/>
        <v>0</v>
      </c>
      <c r="K17" s="185">
        <f t="shared" si="3"/>
        <v>0</v>
      </c>
      <c r="L17" s="185">
        <f t="shared" si="3"/>
        <v>0</v>
      </c>
      <c r="M17" s="185">
        <f t="shared" si="3"/>
        <v>0</v>
      </c>
      <c r="N17" s="185">
        <f t="shared" si="3"/>
        <v>0</v>
      </c>
      <c r="O17" s="185">
        <f t="shared" si="3"/>
        <v>0</v>
      </c>
      <c r="P17" s="185">
        <f t="shared" si="3"/>
        <v>0</v>
      </c>
      <c r="Q17" s="185">
        <f t="shared" si="3"/>
        <v>0</v>
      </c>
      <c r="R17" s="185">
        <f t="shared" si="3"/>
        <v>0</v>
      </c>
      <c r="S17" s="185">
        <f t="shared" si="3"/>
        <v>0</v>
      </c>
      <c r="T17" s="185">
        <f t="shared" si="3"/>
        <v>0</v>
      </c>
      <c r="U17" s="185">
        <f t="shared" si="3"/>
        <v>0</v>
      </c>
      <c r="V17" s="186"/>
    </row>
    <row r="18" spans="1:22" ht="27.6">
      <c r="A18" s="270" t="s">
        <v>307</v>
      </c>
      <c r="B18" s="144" t="s">
        <v>215</v>
      </c>
      <c r="C18" s="129">
        <v>150</v>
      </c>
      <c r="D18" s="242"/>
      <c r="E18" s="185"/>
      <c r="F18" s="185"/>
      <c r="G18" s="185"/>
      <c r="H18" s="185"/>
      <c r="I18" s="185"/>
      <c r="J18" s="185"/>
      <c r="K18" s="185"/>
      <c r="L18" s="185"/>
      <c r="M18" s="185"/>
      <c r="N18" s="185"/>
      <c r="O18" s="185"/>
      <c r="P18" s="185"/>
      <c r="Q18" s="185"/>
      <c r="R18" s="185"/>
      <c r="S18" s="185"/>
      <c r="T18" s="185"/>
      <c r="U18" s="185"/>
      <c r="V18" s="186"/>
    </row>
    <row r="19" spans="1:22">
      <c r="A19" s="199" t="s">
        <v>37</v>
      </c>
      <c r="B19" s="143" t="s">
        <v>38</v>
      </c>
      <c r="C19" s="130">
        <v>180</v>
      </c>
      <c r="D19" s="242"/>
      <c r="E19" s="185"/>
      <c r="F19" s="185"/>
      <c r="G19" s="185"/>
      <c r="H19" s="185"/>
      <c r="I19" s="185"/>
      <c r="J19" s="185"/>
      <c r="K19" s="185"/>
      <c r="L19" s="185"/>
      <c r="M19" s="185"/>
      <c r="N19" s="185"/>
      <c r="O19" s="185"/>
      <c r="P19" s="185"/>
      <c r="Q19" s="185"/>
      <c r="R19" s="185"/>
      <c r="S19" s="185"/>
      <c r="T19" s="185"/>
      <c r="U19" s="185"/>
      <c r="V19" s="186"/>
    </row>
    <row r="20" spans="1:22">
      <c r="A20" s="200" t="s">
        <v>23</v>
      </c>
      <c r="B20" s="144" t="s">
        <v>39</v>
      </c>
      <c r="C20" s="129">
        <v>180</v>
      </c>
      <c r="D20" s="242"/>
      <c r="E20" s="185"/>
      <c r="F20" s="185"/>
      <c r="G20" s="185"/>
      <c r="H20" s="185"/>
      <c r="I20" s="185"/>
      <c r="J20" s="185"/>
      <c r="K20" s="185"/>
      <c r="L20" s="185"/>
      <c r="M20" s="185"/>
      <c r="N20" s="185"/>
      <c r="O20" s="185"/>
      <c r="P20" s="185"/>
      <c r="Q20" s="185"/>
      <c r="R20" s="185"/>
      <c r="S20" s="185"/>
      <c r="T20" s="185"/>
      <c r="U20" s="185"/>
      <c r="V20" s="186"/>
    </row>
    <row r="21" spans="1:22" ht="27.6">
      <c r="A21" s="236" t="s">
        <v>41</v>
      </c>
      <c r="B21" s="143" t="s">
        <v>42</v>
      </c>
      <c r="C21" s="127"/>
      <c r="D21" s="242"/>
      <c r="E21" s="185"/>
      <c r="F21" s="185"/>
      <c r="G21" s="185"/>
      <c r="H21" s="185"/>
      <c r="I21" s="185"/>
      <c r="J21" s="185"/>
      <c r="K21" s="185"/>
      <c r="L21" s="185"/>
      <c r="M21" s="185"/>
      <c r="N21" s="185"/>
      <c r="O21" s="185"/>
      <c r="P21" s="185"/>
      <c r="Q21" s="185"/>
      <c r="R21" s="185"/>
      <c r="S21" s="185"/>
      <c r="T21" s="185"/>
      <c r="U21" s="185"/>
      <c r="V21" s="186"/>
    </row>
    <row r="22" spans="1:22">
      <c r="A22" s="216" t="s">
        <v>301</v>
      </c>
      <c r="B22" s="237" t="s">
        <v>302</v>
      </c>
      <c r="C22" s="197">
        <v>172</v>
      </c>
      <c r="D22" s="242"/>
      <c r="E22" s="185"/>
      <c r="F22" s="185"/>
      <c r="G22" s="185"/>
      <c r="H22" s="185"/>
      <c r="I22" s="185"/>
      <c r="J22" s="185"/>
      <c r="K22" s="185"/>
      <c r="L22" s="185"/>
      <c r="M22" s="185"/>
      <c r="N22" s="185"/>
      <c r="O22" s="185"/>
      <c r="P22" s="185"/>
      <c r="Q22" s="185"/>
      <c r="R22" s="185"/>
      <c r="S22" s="185"/>
      <c r="T22" s="185"/>
      <c r="U22" s="185"/>
      <c r="V22" s="186"/>
    </row>
    <row r="23" spans="1:22">
      <c r="A23" s="200" t="s">
        <v>43</v>
      </c>
      <c r="B23" s="144" t="s">
        <v>44</v>
      </c>
      <c r="C23" s="128" t="s">
        <v>19</v>
      </c>
      <c r="D23" s="242"/>
      <c r="E23" s="185"/>
      <c r="F23" s="185"/>
      <c r="G23" s="185"/>
      <c r="H23" s="185"/>
      <c r="I23" s="185"/>
      <c r="J23" s="185"/>
      <c r="K23" s="185"/>
      <c r="L23" s="185"/>
      <c r="M23" s="185"/>
      <c r="N23" s="185"/>
      <c r="O23" s="185"/>
      <c r="P23" s="185"/>
      <c r="Q23" s="185"/>
      <c r="R23" s="185"/>
      <c r="S23" s="185"/>
      <c r="T23" s="185"/>
      <c r="U23" s="185"/>
      <c r="V23" s="186"/>
    </row>
    <row r="24" spans="1:22" ht="42" thickBot="1">
      <c r="A24" s="200" t="s">
        <v>192</v>
      </c>
      <c r="B24" s="238" t="s">
        <v>45</v>
      </c>
      <c r="C24" s="128">
        <v>510</v>
      </c>
      <c r="D24" s="242"/>
      <c r="E24" s="185"/>
      <c r="F24" s="185"/>
      <c r="G24" s="185"/>
      <c r="H24" s="185"/>
      <c r="I24" s="185"/>
      <c r="J24" s="185"/>
      <c r="K24" s="185"/>
      <c r="L24" s="185"/>
      <c r="M24" s="185"/>
      <c r="N24" s="185"/>
      <c r="O24" s="185"/>
      <c r="P24" s="185"/>
      <c r="Q24" s="185"/>
      <c r="R24" s="185"/>
      <c r="S24" s="185"/>
      <c r="T24" s="185"/>
      <c r="U24" s="185"/>
      <c r="V24" s="186" t="s">
        <v>19</v>
      </c>
    </row>
    <row r="25" spans="1:22">
      <c r="A25" s="201" t="s">
        <v>46</v>
      </c>
      <c r="B25" s="143" t="s">
        <v>49</v>
      </c>
      <c r="C25" s="127" t="s">
        <v>19</v>
      </c>
      <c r="D25" s="242"/>
      <c r="E25" s="185"/>
      <c r="F25" s="185"/>
      <c r="G25" s="185"/>
      <c r="H25" s="185"/>
      <c r="I25" s="185"/>
      <c r="J25" s="185"/>
      <c r="K25" s="185"/>
      <c r="L25" s="185"/>
      <c r="M25" s="185"/>
      <c r="N25" s="185"/>
      <c r="O25" s="185"/>
      <c r="P25" s="185"/>
      <c r="Q25" s="185"/>
      <c r="R25" s="185"/>
      <c r="S25" s="185"/>
      <c r="T25" s="185"/>
      <c r="U25" s="185"/>
      <c r="V25" s="186"/>
    </row>
    <row r="26" spans="1:22" ht="27.6">
      <c r="A26" s="199" t="s">
        <v>47</v>
      </c>
      <c r="B26" s="143" t="s">
        <v>50</v>
      </c>
      <c r="C26" s="127" t="s">
        <v>19</v>
      </c>
      <c r="D26" s="242"/>
      <c r="E26" s="185"/>
      <c r="F26" s="185"/>
      <c r="G26" s="185"/>
      <c r="H26" s="185"/>
      <c r="I26" s="185"/>
      <c r="J26" s="185"/>
      <c r="K26" s="185"/>
      <c r="L26" s="185"/>
      <c r="M26" s="185"/>
      <c r="N26" s="185"/>
      <c r="O26" s="185"/>
      <c r="P26" s="185"/>
      <c r="Q26" s="185"/>
      <c r="R26" s="185"/>
      <c r="S26" s="185"/>
      <c r="T26" s="185"/>
      <c r="U26" s="185"/>
      <c r="V26" s="186" t="s">
        <v>19</v>
      </c>
    </row>
    <row r="27" spans="1:22" ht="27.6">
      <c r="A27" s="200" t="s">
        <v>48</v>
      </c>
      <c r="B27" s="144" t="s">
        <v>51</v>
      </c>
      <c r="C27" s="128">
        <v>111</v>
      </c>
      <c r="D27" s="241"/>
      <c r="E27" s="182" t="e">
        <f t="shared" ref="E27:U27" si="4">+E28+E39+E45+E49+E53+E55+E70+E75</f>
        <v>#REF!</v>
      </c>
      <c r="F27" s="182">
        <f t="shared" si="4"/>
        <v>0</v>
      </c>
      <c r="G27" s="182">
        <f t="shared" si="4"/>
        <v>0</v>
      </c>
      <c r="H27" s="182">
        <f t="shared" si="4"/>
        <v>0</v>
      </c>
      <c r="I27" s="182">
        <f t="shared" si="4"/>
        <v>0</v>
      </c>
      <c r="J27" s="182">
        <f t="shared" si="4"/>
        <v>0</v>
      </c>
      <c r="K27" s="182">
        <f t="shared" si="4"/>
        <v>0</v>
      </c>
      <c r="L27" s="182">
        <f t="shared" si="4"/>
        <v>0</v>
      </c>
      <c r="M27" s="182">
        <f t="shared" si="4"/>
        <v>0</v>
      </c>
      <c r="N27" s="182">
        <f t="shared" si="4"/>
        <v>0</v>
      </c>
      <c r="O27" s="182">
        <f t="shared" si="4"/>
        <v>0</v>
      </c>
      <c r="P27" s="182">
        <f t="shared" si="4"/>
        <v>0</v>
      </c>
      <c r="Q27" s="182">
        <f t="shared" si="4"/>
        <v>0</v>
      </c>
      <c r="R27" s="182">
        <f t="shared" si="4"/>
        <v>0</v>
      </c>
      <c r="S27" s="182">
        <f t="shared" si="4"/>
        <v>0</v>
      </c>
      <c r="T27" s="182">
        <f t="shared" si="4"/>
        <v>0</v>
      </c>
      <c r="U27" s="182">
        <f t="shared" si="4"/>
        <v>0</v>
      </c>
      <c r="V27" s="183" t="s">
        <v>19</v>
      </c>
    </row>
    <row r="28" spans="1:22">
      <c r="A28" s="200" t="s">
        <v>52</v>
      </c>
      <c r="B28" s="144" t="s">
        <v>53</v>
      </c>
      <c r="C28" s="128">
        <v>112</v>
      </c>
      <c r="D28" s="241"/>
      <c r="E28" s="182">
        <f>+E29+E32+E35+E36+E37</f>
        <v>0</v>
      </c>
      <c r="F28" s="182"/>
      <c r="G28" s="182"/>
      <c r="H28" s="182"/>
      <c r="I28" s="182"/>
      <c r="J28" s="182"/>
      <c r="K28" s="182"/>
      <c r="L28" s="182"/>
      <c r="M28" s="182"/>
      <c r="N28" s="182"/>
      <c r="O28" s="182"/>
      <c r="P28" s="182"/>
      <c r="Q28" s="182"/>
      <c r="R28" s="182"/>
      <c r="S28" s="182"/>
      <c r="T28" s="182"/>
      <c r="U28" s="182"/>
      <c r="V28" s="183" t="s">
        <v>19</v>
      </c>
    </row>
    <row r="29" spans="1:22" ht="27.6">
      <c r="A29" s="200" t="s">
        <v>55</v>
      </c>
      <c r="B29" s="144" t="s">
        <v>54</v>
      </c>
      <c r="C29" s="128">
        <v>113</v>
      </c>
      <c r="D29" s="242"/>
      <c r="E29" s="185"/>
      <c r="F29" s="185"/>
      <c r="G29" s="185"/>
      <c r="H29" s="185"/>
      <c r="I29" s="185"/>
      <c r="J29" s="185"/>
      <c r="K29" s="185"/>
      <c r="L29" s="185"/>
      <c r="M29" s="185"/>
      <c r="N29" s="185"/>
      <c r="O29" s="185"/>
      <c r="P29" s="185"/>
      <c r="Q29" s="185"/>
      <c r="R29" s="185"/>
      <c r="S29" s="185"/>
      <c r="T29" s="185"/>
      <c r="U29" s="185"/>
      <c r="V29" s="186" t="s">
        <v>19</v>
      </c>
    </row>
    <row r="30" spans="1:22" ht="27.6">
      <c r="A30" s="200" t="s">
        <v>56</v>
      </c>
      <c r="B30" s="144" t="s">
        <v>57</v>
      </c>
      <c r="C30" s="128">
        <v>119</v>
      </c>
      <c r="D30" s="242"/>
      <c r="E30" s="185"/>
      <c r="F30" s="185"/>
      <c r="G30" s="185"/>
      <c r="H30" s="185"/>
      <c r="I30" s="185"/>
      <c r="J30" s="185"/>
      <c r="K30" s="185"/>
      <c r="L30" s="185"/>
      <c r="M30" s="185"/>
      <c r="N30" s="185"/>
      <c r="O30" s="185"/>
      <c r="P30" s="185"/>
      <c r="Q30" s="185"/>
      <c r="R30" s="185"/>
      <c r="S30" s="185"/>
      <c r="T30" s="185"/>
      <c r="U30" s="185"/>
      <c r="V30" s="186" t="s">
        <v>19</v>
      </c>
    </row>
    <row r="31" spans="1:22" ht="27.6">
      <c r="A31" s="200" t="s">
        <v>59</v>
      </c>
      <c r="B31" s="144" t="s">
        <v>58</v>
      </c>
      <c r="C31" s="128">
        <v>119</v>
      </c>
      <c r="D31" s="242"/>
      <c r="E31" s="185"/>
      <c r="F31" s="185"/>
      <c r="G31" s="185"/>
      <c r="H31" s="185"/>
      <c r="I31" s="185"/>
      <c r="J31" s="185"/>
      <c r="K31" s="185"/>
      <c r="L31" s="185"/>
      <c r="M31" s="185"/>
      <c r="N31" s="185"/>
      <c r="O31" s="185"/>
      <c r="P31" s="185"/>
      <c r="Q31" s="185"/>
      <c r="R31" s="185"/>
      <c r="S31" s="185"/>
      <c r="T31" s="185"/>
      <c r="U31" s="185"/>
      <c r="V31" s="186" t="s">
        <v>19</v>
      </c>
    </row>
    <row r="32" spans="1:22">
      <c r="A32" s="200" t="s">
        <v>60</v>
      </c>
      <c r="B32" s="144" t="s">
        <v>62</v>
      </c>
      <c r="C32" s="128">
        <v>119</v>
      </c>
      <c r="D32" s="242"/>
      <c r="E32" s="185">
        <f>+E33+E34</f>
        <v>0</v>
      </c>
      <c r="F32" s="185"/>
      <c r="G32" s="185"/>
      <c r="H32" s="185"/>
      <c r="I32" s="185"/>
      <c r="J32" s="185"/>
      <c r="K32" s="185"/>
      <c r="L32" s="185"/>
      <c r="M32" s="185"/>
      <c r="N32" s="185"/>
      <c r="O32" s="185"/>
      <c r="P32" s="185"/>
      <c r="Q32" s="185"/>
      <c r="R32" s="185"/>
      <c r="S32" s="185"/>
      <c r="T32" s="185"/>
      <c r="U32" s="185"/>
      <c r="V32" s="186" t="s">
        <v>19</v>
      </c>
    </row>
    <row r="33" spans="1:22">
      <c r="A33" s="200" t="s">
        <v>61</v>
      </c>
      <c r="B33" s="144" t="s">
        <v>63</v>
      </c>
      <c r="C33" s="128">
        <v>131</v>
      </c>
      <c r="D33" s="242"/>
      <c r="E33" s="185"/>
      <c r="F33" s="185"/>
      <c r="G33" s="185"/>
      <c r="H33" s="185"/>
      <c r="I33" s="185"/>
      <c r="J33" s="185"/>
      <c r="K33" s="185"/>
      <c r="L33" s="185"/>
      <c r="M33" s="185"/>
      <c r="N33" s="185"/>
      <c r="O33" s="185"/>
      <c r="P33" s="185"/>
      <c r="Q33" s="185"/>
      <c r="R33" s="185"/>
      <c r="S33" s="185"/>
      <c r="T33" s="185"/>
      <c r="U33" s="185"/>
      <c r="V33" s="186" t="s">
        <v>19</v>
      </c>
    </row>
    <row r="34" spans="1:22" ht="27.6">
      <c r="A34" s="200" t="s">
        <v>216</v>
      </c>
      <c r="B34" s="144" t="s">
        <v>64</v>
      </c>
      <c r="C34" s="129">
        <v>133</v>
      </c>
      <c r="D34" s="242"/>
      <c r="E34" s="185"/>
      <c r="F34" s="185"/>
      <c r="G34" s="185"/>
      <c r="H34" s="185"/>
      <c r="I34" s="185"/>
      <c r="J34" s="185"/>
      <c r="K34" s="185"/>
      <c r="L34" s="185"/>
      <c r="M34" s="185"/>
      <c r="N34" s="185"/>
      <c r="O34" s="185"/>
      <c r="P34" s="185"/>
      <c r="Q34" s="185"/>
      <c r="R34" s="185"/>
      <c r="S34" s="185"/>
      <c r="T34" s="185"/>
      <c r="U34" s="185"/>
      <c r="V34" s="186" t="s">
        <v>19</v>
      </c>
    </row>
    <row r="35" spans="1:22">
      <c r="A35" s="200" t="s">
        <v>65</v>
      </c>
      <c r="B35" s="144" t="s">
        <v>67</v>
      </c>
      <c r="C35" s="129">
        <v>134</v>
      </c>
      <c r="D35" s="242"/>
      <c r="E35" s="185"/>
      <c r="F35" s="185"/>
      <c r="G35" s="185"/>
      <c r="H35" s="185"/>
      <c r="I35" s="185"/>
      <c r="J35" s="185"/>
      <c r="K35" s="185"/>
      <c r="L35" s="185"/>
      <c r="M35" s="185"/>
      <c r="N35" s="185"/>
      <c r="O35" s="185"/>
      <c r="P35" s="185"/>
      <c r="Q35" s="185"/>
      <c r="R35" s="185"/>
      <c r="S35" s="185"/>
      <c r="T35" s="185"/>
      <c r="U35" s="185"/>
      <c r="V35" s="186" t="s">
        <v>19</v>
      </c>
    </row>
    <row r="36" spans="1:22" ht="27.6">
      <c r="A36" s="200" t="s">
        <v>66</v>
      </c>
      <c r="B36" s="144" t="s">
        <v>217</v>
      </c>
      <c r="C36" s="129">
        <v>139</v>
      </c>
      <c r="D36" s="242"/>
      <c r="E36" s="185"/>
      <c r="F36" s="185"/>
      <c r="G36" s="185"/>
      <c r="H36" s="185"/>
      <c r="I36" s="185"/>
      <c r="J36" s="185"/>
      <c r="K36" s="185"/>
      <c r="L36" s="185"/>
      <c r="M36" s="185"/>
      <c r="N36" s="185"/>
      <c r="O36" s="185"/>
      <c r="P36" s="185"/>
      <c r="Q36" s="185"/>
      <c r="R36" s="185"/>
      <c r="S36" s="185"/>
      <c r="T36" s="185"/>
      <c r="U36" s="185"/>
      <c r="V36" s="186" t="s">
        <v>19</v>
      </c>
    </row>
    <row r="37" spans="1:22" ht="27.6">
      <c r="A37" s="200" t="s">
        <v>68</v>
      </c>
      <c r="B37" s="144" t="s">
        <v>218</v>
      </c>
      <c r="C37" s="129">
        <v>139</v>
      </c>
      <c r="D37" s="242"/>
      <c r="E37" s="185"/>
      <c r="F37" s="185"/>
      <c r="G37" s="185"/>
      <c r="H37" s="185"/>
      <c r="I37" s="185"/>
      <c r="J37" s="185"/>
      <c r="K37" s="185"/>
      <c r="L37" s="185"/>
      <c r="M37" s="185"/>
      <c r="N37" s="185"/>
      <c r="O37" s="185"/>
      <c r="P37" s="185"/>
      <c r="Q37" s="185"/>
      <c r="R37" s="185"/>
      <c r="S37" s="185"/>
      <c r="T37" s="185"/>
      <c r="U37" s="185"/>
      <c r="V37" s="186" t="s">
        <v>19</v>
      </c>
    </row>
    <row r="38" spans="1:22">
      <c r="A38" s="199" t="s">
        <v>70</v>
      </c>
      <c r="B38" s="143" t="s">
        <v>69</v>
      </c>
      <c r="C38" s="127">
        <v>300</v>
      </c>
      <c r="D38" s="242"/>
      <c r="E38" s="185"/>
      <c r="F38" s="185"/>
      <c r="G38" s="185"/>
      <c r="H38" s="185"/>
      <c r="I38" s="185"/>
      <c r="J38" s="185"/>
      <c r="K38" s="185"/>
      <c r="L38" s="185"/>
      <c r="M38" s="185"/>
      <c r="N38" s="185"/>
      <c r="O38" s="185"/>
      <c r="P38" s="185"/>
      <c r="Q38" s="185"/>
      <c r="R38" s="185"/>
      <c r="S38" s="185"/>
      <c r="T38" s="185"/>
      <c r="U38" s="185"/>
      <c r="V38" s="186" t="s">
        <v>19</v>
      </c>
    </row>
    <row r="39" spans="1:22" ht="27.6">
      <c r="A39" s="200" t="s">
        <v>71</v>
      </c>
      <c r="B39" s="144" t="s">
        <v>72</v>
      </c>
      <c r="C39" s="128">
        <v>320</v>
      </c>
      <c r="D39" s="241"/>
      <c r="E39" s="182" t="e">
        <f>+E40+#REF!</f>
        <v>#REF!</v>
      </c>
      <c r="F39" s="182"/>
      <c r="G39" s="182"/>
      <c r="H39" s="182"/>
      <c r="I39" s="182"/>
      <c r="J39" s="182"/>
      <c r="K39" s="182"/>
      <c r="L39" s="182"/>
      <c r="M39" s="182"/>
      <c r="N39" s="182"/>
      <c r="O39" s="182"/>
      <c r="P39" s="182"/>
      <c r="Q39" s="182"/>
      <c r="R39" s="182"/>
      <c r="S39" s="182"/>
      <c r="T39" s="182"/>
      <c r="U39" s="182"/>
      <c r="V39" s="183" t="s">
        <v>19</v>
      </c>
    </row>
    <row r="40" spans="1:22" ht="41.4">
      <c r="A40" s="200" t="s">
        <v>99</v>
      </c>
      <c r="B40" s="144" t="s">
        <v>73</v>
      </c>
      <c r="C40" s="128">
        <v>321</v>
      </c>
      <c r="D40" s="242"/>
      <c r="E40" s="185"/>
      <c r="F40" s="185"/>
      <c r="G40" s="185"/>
      <c r="H40" s="185"/>
      <c r="I40" s="185"/>
      <c r="J40" s="185"/>
      <c r="K40" s="185"/>
      <c r="L40" s="185"/>
      <c r="M40" s="185"/>
      <c r="N40" s="185"/>
      <c r="O40" s="185"/>
      <c r="P40" s="185"/>
      <c r="Q40" s="185"/>
      <c r="R40" s="185"/>
      <c r="S40" s="185"/>
      <c r="T40" s="185"/>
      <c r="U40" s="185"/>
      <c r="V40" s="186" t="s">
        <v>19</v>
      </c>
    </row>
    <row r="41" spans="1:22" ht="27.6">
      <c r="A41" s="200" t="s">
        <v>74</v>
      </c>
      <c r="B41" s="144" t="s">
        <v>75</v>
      </c>
      <c r="C41" s="128">
        <v>340</v>
      </c>
      <c r="D41" s="242"/>
      <c r="E41" s="185"/>
      <c r="F41" s="185"/>
      <c r="G41" s="185"/>
      <c r="H41" s="185"/>
      <c r="I41" s="185"/>
      <c r="J41" s="185"/>
      <c r="K41" s="185"/>
      <c r="L41" s="185"/>
      <c r="M41" s="185"/>
      <c r="N41" s="185"/>
      <c r="O41" s="185"/>
      <c r="P41" s="185"/>
      <c r="Q41" s="185"/>
      <c r="R41" s="185"/>
      <c r="S41" s="185"/>
      <c r="T41" s="185"/>
      <c r="U41" s="185"/>
      <c r="V41" s="186" t="s">
        <v>19</v>
      </c>
    </row>
    <row r="42" spans="1:22" ht="41.4">
      <c r="A42" s="200" t="s">
        <v>77</v>
      </c>
      <c r="B42" s="144" t="s">
        <v>76</v>
      </c>
      <c r="C42" s="128">
        <v>350</v>
      </c>
      <c r="D42" s="242"/>
      <c r="E42" s="185"/>
      <c r="F42" s="185"/>
      <c r="G42" s="185"/>
      <c r="H42" s="185"/>
      <c r="I42" s="185"/>
      <c r="J42" s="185"/>
      <c r="K42" s="185"/>
      <c r="L42" s="185"/>
      <c r="M42" s="185"/>
      <c r="N42" s="185"/>
      <c r="O42" s="185"/>
      <c r="P42" s="185"/>
      <c r="Q42" s="185"/>
      <c r="R42" s="185"/>
      <c r="S42" s="185"/>
      <c r="T42" s="185"/>
      <c r="U42" s="185"/>
      <c r="V42" s="186" t="s">
        <v>19</v>
      </c>
    </row>
    <row r="43" spans="1:22">
      <c r="A43" s="200" t="s">
        <v>219</v>
      </c>
      <c r="B43" s="144" t="s">
        <v>78</v>
      </c>
      <c r="C43" s="128">
        <v>360</v>
      </c>
      <c r="D43" s="242"/>
      <c r="E43" s="185"/>
      <c r="F43" s="185"/>
      <c r="G43" s="185"/>
      <c r="H43" s="185"/>
      <c r="I43" s="185"/>
      <c r="J43" s="185"/>
      <c r="K43" s="185"/>
      <c r="L43" s="185"/>
      <c r="M43" s="185"/>
      <c r="N43" s="185"/>
      <c r="O43" s="185"/>
      <c r="P43" s="185"/>
      <c r="Q43" s="185"/>
      <c r="R43" s="185"/>
      <c r="S43" s="185"/>
      <c r="T43" s="185"/>
      <c r="U43" s="185"/>
      <c r="V43" s="186" t="s">
        <v>19</v>
      </c>
    </row>
    <row r="44" spans="1:22">
      <c r="A44" s="199" t="s">
        <v>80</v>
      </c>
      <c r="B44" s="143" t="s">
        <v>79</v>
      </c>
      <c r="C44" s="127">
        <v>850</v>
      </c>
      <c r="D44" s="242"/>
      <c r="E44" s="185"/>
      <c r="F44" s="185"/>
      <c r="G44" s="185"/>
      <c r="H44" s="185"/>
      <c r="I44" s="185"/>
      <c r="J44" s="185"/>
      <c r="K44" s="185"/>
      <c r="L44" s="185"/>
      <c r="M44" s="185"/>
      <c r="N44" s="185"/>
      <c r="O44" s="185"/>
      <c r="P44" s="185"/>
      <c r="Q44" s="185"/>
      <c r="R44" s="185"/>
      <c r="S44" s="185"/>
      <c r="T44" s="185"/>
      <c r="U44" s="185"/>
      <c r="V44" s="186" t="s">
        <v>19</v>
      </c>
    </row>
    <row r="45" spans="1:22" ht="27.6">
      <c r="A45" s="200" t="s">
        <v>81</v>
      </c>
      <c r="B45" s="144" t="s">
        <v>82</v>
      </c>
      <c r="C45" s="128">
        <v>851</v>
      </c>
      <c r="D45" s="241"/>
      <c r="E45" s="182">
        <f>+E46+E47+E48</f>
        <v>0</v>
      </c>
      <c r="F45" s="182"/>
      <c r="G45" s="182"/>
      <c r="H45" s="182"/>
      <c r="I45" s="182"/>
      <c r="J45" s="182"/>
      <c r="K45" s="182"/>
      <c r="L45" s="182"/>
      <c r="M45" s="182"/>
      <c r="N45" s="182"/>
      <c r="O45" s="182"/>
      <c r="P45" s="182"/>
      <c r="Q45" s="182"/>
      <c r="R45" s="182"/>
      <c r="S45" s="182"/>
      <c r="T45" s="182"/>
      <c r="U45" s="182"/>
      <c r="V45" s="183" t="s">
        <v>19</v>
      </c>
    </row>
    <row r="46" spans="1:22" ht="27.6">
      <c r="A46" s="200" t="s">
        <v>84</v>
      </c>
      <c r="B46" s="144" t="s">
        <v>83</v>
      </c>
      <c r="C46" s="128">
        <v>852</v>
      </c>
      <c r="D46" s="242"/>
      <c r="E46" s="185"/>
      <c r="F46" s="185"/>
      <c r="G46" s="185"/>
      <c r="H46" s="185"/>
      <c r="I46" s="185"/>
      <c r="J46" s="185"/>
      <c r="K46" s="185"/>
      <c r="L46" s="185"/>
      <c r="M46" s="185"/>
      <c r="N46" s="185"/>
      <c r="O46" s="185"/>
      <c r="P46" s="185"/>
      <c r="Q46" s="185"/>
      <c r="R46" s="185"/>
      <c r="S46" s="185"/>
      <c r="T46" s="185"/>
      <c r="U46" s="185"/>
      <c r="V46" s="186" t="s">
        <v>19</v>
      </c>
    </row>
    <row r="47" spans="1:22">
      <c r="A47" s="200" t="s">
        <v>85</v>
      </c>
      <c r="B47" s="144" t="s">
        <v>86</v>
      </c>
      <c r="C47" s="128">
        <v>853</v>
      </c>
      <c r="D47" s="242"/>
      <c r="E47" s="185"/>
      <c r="F47" s="185"/>
      <c r="G47" s="185"/>
      <c r="H47" s="185"/>
      <c r="I47" s="185"/>
      <c r="J47" s="185"/>
      <c r="K47" s="185"/>
      <c r="L47" s="185"/>
      <c r="M47" s="185"/>
      <c r="N47" s="185"/>
      <c r="O47" s="185"/>
      <c r="P47" s="185"/>
      <c r="Q47" s="185"/>
      <c r="R47" s="185"/>
      <c r="S47" s="185"/>
      <c r="T47" s="185"/>
      <c r="U47" s="185"/>
      <c r="V47" s="186" t="s">
        <v>19</v>
      </c>
    </row>
    <row r="48" spans="1:22">
      <c r="A48" s="199" t="s">
        <v>88</v>
      </c>
      <c r="B48" s="143" t="s">
        <v>87</v>
      </c>
      <c r="C48" s="127" t="s">
        <v>19</v>
      </c>
      <c r="D48" s="242"/>
      <c r="E48" s="185"/>
      <c r="F48" s="185"/>
      <c r="G48" s="185"/>
      <c r="H48" s="185"/>
      <c r="I48" s="185"/>
      <c r="J48" s="185"/>
      <c r="K48" s="185"/>
      <c r="L48" s="185"/>
      <c r="M48" s="185"/>
      <c r="N48" s="185"/>
      <c r="O48" s="185"/>
      <c r="P48" s="185"/>
      <c r="Q48" s="185"/>
      <c r="R48" s="185"/>
      <c r="S48" s="185"/>
      <c r="T48" s="185"/>
      <c r="U48" s="185"/>
      <c r="V48" s="186" t="s">
        <v>19</v>
      </c>
    </row>
    <row r="49" spans="1:22" ht="27.6">
      <c r="A49" s="200" t="s">
        <v>220</v>
      </c>
      <c r="B49" s="144" t="s">
        <v>89</v>
      </c>
      <c r="C49" s="129">
        <v>613</v>
      </c>
      <c r="D49" s="241"/>
      <c r="E49" s="182">
        <f>+E50+E51+E52</f>
        <v>0</v>
      </c>
      <c r="F49" s="182"/>
      <c r="G49" s="182"/>
      <c r="H49" s="182"/>
      <c r="I49" s="182"/>
      <c r="J49" s="182"/>
      <c r="K49" s="182"/>
      <c r="L49" s="182"/>
      <c r="M49" s="182"/>
      <c r="N49" s="182"/>
      <c r="O49" s="182"/>
      <c r="P49" s="182"/>
      <c r="Q49" s="182"/>
      <c r="R49" s="182"/>
      <c r="S49" s="182"/>
      <c r="T49" s="182"/>
      <c r="U49" s="182"/>
      <c r="V49" s="183"/>
    </row>
    <row r="50" spans="1:22">
      <c r="A50" s="200" t="s">
        <v>221</v>
      </c>
      <c r="B50" s="144" t="s">
        <v>90</v>
      </c>
      <c r="C50" s="129">
        <v>623</v>
      </c>
      <c r="D50" s="242"/>
      <c r="E50" s="185"/>
      <c r="F50" s="185"/>
      <c r="G50" s="185"/>
      <c r="H50" s="185"/>
      <c r="I50" s="185"/>
      <c r="J50" s="185"/>
      <c r="K50" s="185"/>
      <c r="L50" s="185"/>
      <c r="M50" s="185"/>
      <c r="N50" s="185"/>
      <c r="O50" s="185"/>
      <c r="P50" s="185"/>
      <c r="Q50" s="185"/>
      <c r="R50" s="185"/>
      <c r="S50" s="185"/>
      <c r="T50" s="185"/>
      <c r="U50" s="185"/>
      <c r="V50" s="186"/>
    </row>
    <row r="51" spans="1:22" ht="27.6">
      <c r="A51" s="200" t="s">
        <v>222</v>
      </c>
      <c r="B51" s="144" t="s">
        <v>93</v>
      </c>
      <c r="C51" s="129">
        <v>634</v>
      </c>
      <c r="D51" s="242"/>
      <c r="E51" s="185"/>
      <c r="F51" s="185"/>
      <c r="G51" s="185"/>
      <c r="H51" s="185"/>
      <c r="I51" s="185"/>
      <c r="J51" s="185"/>
      <c r="K51" s="185"/>
      <c r="L51" s="185"/>
      <c r="M51" s="185"/>
      <c r="N51" s="185"/>
      <c r="O51" s="185"/>
      <c r="P51" s="185"/>
      <c r="Q51" s="185"/>
      <c r="R51" s="185"/>
      <c r="S51" s="185"/>
      <c r="T51" s="185"/>
      <c r="U51" s="185"/>
      <c r="V51" s="186"/>
    </row>
    <row r="52" spans="1:22">
      <c r="A52" s="200" t="s">
        <v>223</v>
      </c>
      <c r="B52" s="144" t="s">
        <v>224</v>
      </c>
      <c r="C52" s="129">
        <v>810</v>
      </c>
      <c r="D52" s="242"/>
      <c r="E52" s="185"/>
      <c r="F52" s="185"/>
      <c r="G52" s="185"/>
      <c r="H52" s="185"/>
      <c r="I52" s="185"/>
      <c r="J52" s="185"/>
      <c r="K52" s="185"/>
      <c r="L52" s="185"/>
      <c r="M52" s="185"/>
      <c r="N52" s="185"/>
      <c r="O52" s="185"/>
      <c r="P52" s="185"/>
      <c r="Q52" s="185"/>
      <c r="R52" s="185"/>
      <c r="S52" s="185"/>
      <c r="T52" s="185"/>
      <c r="U52" s="185"/>
      <c r="V52" s="186"/>
    </row>
    <row r="53" spans="1:22">
      <c r="A53" s="200" t="s">
        <v>91</v>
      </c>
      <c r="B53" s="144" t="s">
        <v>225</v>
      </c>
      <c r="C53" s="129">
        <v>862</v>
      </c>
      <c r="D53" s="241"/>
      <c r="E53" s="182">
        <f>+E54</f>
        <v>0</v>
      </c>
      <c r="F53" s="182"/>
      <c r="G53" s="182"/>
      <c r="H53" s="182"/>
      <c r="I53" s="182"/>
      <c r="J53" s="182"/>
      <c r="K53" s="182"/>
      <c r="L53" s="182"/>
      <c r="M53" s="182"/>
      <c r="N53" s="182"/>
      <c r="O53" s="182"/>
      <c r="P53" s="182"/>
      <c r="Q53" s="182"/>
      <c r="R53" s="182"/>
      <c r="S53" s="182"/>
      <c r="T53" s="182"/>
      <c r="U53" s="182"/>
      <c r="V53" s="183"/>
    </row>
    <row r="54" spans="1:22" ht="28.2" thickBot="1">
      <c r="A54" s="202" t="s">
        <v>92</v>
      </c>
      <c r="B54" s="144" t="s">
        <v>226</v>
      </c>
      <c r="C54" s="129">
        <v>863</v>
      </c>
      <c r="D54" s="242"/>
      <c r="E54" s="185"/>
      <c r="F54" s="185"/>
      <c r="G54" s="185"/>
      <c r="H54" s="185"/>
      <c r="I54" s="185"/>
      <c r="J54" s="185"/>
      <c r="K54" s="185"/>
      <c r="L54" s="185"/>
      <c r="M54" s="185"/>
      <c r="N54" s="185"/>
      <c r="O54" s="185"/>
      <c r="P54" s="185"/>
      <c r="Q54" s="185"/>
      <c r="R54" s="185"/>
      <c r="S54" s="185"/>
      <c r="T54" s="185"/>
      <c r="U54" s="185"/>
      <c r="V54" s="186"/>
    </row>
    <row r="55" spans="1:22">
      <c r="A55" s="201" t="s">
        <v>95</v>
      </c>
      <c r="B55" s="143" t="s">
        <v>96</v>
      </c>
      <c r="C55" s="127" t="s">
        <v>19</v>
      </c>
      <c r="D55" s="241"/>
      <c r="E55" s="182" t="e">
        <f>+E56+#REF!+E57+E58+E67+E59</f>
        <v>#REF!</v>
      </c>
      <c r="F55" s="182"/>
      <c r="G55" s="182"/>
      <c r="H55" s="182"/>
      <c r="I55" s="182"/>
      <c r="J55" s="182"/>
      <c r="K55" s="182"/>
      <c r="L55" s="182"/>
      <c r="M55" s="182"/>
      <c r="N55" s="182"/>
      <c r="O55" s="182"/>
      <c r="P55" s="182"/>
      <c r="Q55" s="182"/>
      <c r="R55" s="182"/>
      <c r="S55" s="182"/>
      <c r="T55" s="182"/>
      <c r="U55" s="182"/>
      <c r="V55" s="186" t="s">
        <v>19</v>
      </c>
    </row>
    <row r="56" spans="1:22" ht="27.6">
      <c r="A56" s="200" t="s">
        <v>98</v>
      </c>
      <c r="B56" s="144" t="s">
        <v>97</v>
      </c>
      <c r="C56" s="128">
        <v>831</v>
      </c>
      <c r="D56" s="242"/>
      <c r="E56" s="185"/>
      <c r="F56" s="185"/>
      <c r="G56" s="185"/>
      <c r="H56" s="185"/>
      <c r="I56" s="185"/>
      <c r="J56" s="185"/>
      <c r="K56" s="185"/>
      <c r="L56" s="185"/>
      <c r="M56" s="185"/>
      <c r="N56" s="185"/>
      <c r="O56" s="185"/>
      <c r="P56" s="185"/>
      <c r="Q56" s="185"/>
      <c r="R56" s="185"/>
      <c r="S56" s="185"/>
      <c r="T56" s="185"/>
      <c r="U56" s="185"/>
      <c r="V56" s="186" t="s">
        <v>19</v>
      </c>
    </row>
    <row r="57" spans="1:22">
      <c r="A57" s="199" t="s">
        <v>100</v>
      </c>
      <c r="B57" s="143" t="s">
        <v>94</v>
      </c>
      <c r="C57" s="127" t="s">
        <v>19</v>
      </c>
      <c r="D57" s="242"/>
      <c r="E57" s="185"/>
      <c r="F57" s="185"/>
      <c r="G57" s="185"/>
      <c r="H57" s="185"/>
      <c r="I57" s="185"/>
      <c r="J57" s="185"/>
      <c r="K57" s="185"/>
      <c r="L57" s="185"/>
      <c r="M57" s="185"/>
      <c r="N57" s="185"/>
      <c r="O57" s="185"/>
      <c r="P57" s="185"/>
      <c r="Q57" s="185"/>
      <c r="R57" s="185"/>
      <c r="S57" s="185"/>
      <c r="T57" s="185"/>
      <c r="U57" s="185"/>
      <c r="V57" s="186"/>
    </row>
    <row r="58" spans="1:22" ht="27.6">
      <c r="A58" s="215" t="s">
        <v>254</v>
      </c>
      <c r="B58" s="144" t="s">
        <v>101</v>
      </c>
      <c r="C58" s="128">
        <v>241</v>
      </c>
      <c r="D58" s="242"/>
      <c r="E58" s="185"/>
      <c r="F58" s="185"/>
      <c r="G58" s="185"/>
      <c r="H58" s="185"/>
      <c r="I58" s="185"/>
      <c r="J58" s="185"/>
      <c r="K58" s="185"/>
      <c r="L58" s="185"/>
      <c r="M58" s="185"/>
      <c r="N58" s="185"/>
      <c r="O58" s="185"/>
      <c r="P58" s="185"/>
      <c r="Q58" s="185"/>
      <c r="R58" s="185"/>
      <c r="S58" s="185"/>
      <c r="T58" s="185"/>
      <c r="U58" s="185"/>
      <c r="V58" s="186"/>
    </row>
    <row r="59" spans="1:22" ht="27.6">
      <c r="A59" s="200" t="s">
        <v>103</v>
      </c>
      <c r="B59" s="144" t="s">
        <v>102</v>
      </c>
      <c r="C59" s="128">
        <v>243</v>
      </c>
      <c r="D59" s="242"/>
      <c r="E59" s="185"/>
      <c r="F59" s="185"/>
      <c r="G59" s="185"/>
      <c r="H59" s="185"/>
      <c r="I59" s="185"/>
      <c r="J59" s="185"/>
      <c r="K59" s="185"/>
      <c r="L59" s="185"/>
      <c r="M59" s="185"/>
      <c r="N59" s="185"/>
      <c r="O59" s="185"/>
      <c r="P59" s="185"/>
      <c r="Q59" s="185"/>
      <c r="R59" s="185"/>
      <c r="S59" s="185"/>
      <c r="T59" s="185"/>
      <c r="U59" s="185"/>
      <c r="V59" s="186"/>
    </row>
    <row r="60" spans="1:22">
      <c r="A60" s="200" t="s">
        <v>104</v>
      </c>
      <c r="B60" s="144" t="s">
        <v>105</v>
      </c>
      <c r="C60" s="128">
        <v>244</v>
      </c>
      <c r="D60" s="242"/>
      <c r="E60" s="185"/>
      <c r="F60" s="185"/>
      <c r="G60" s="185"/>
      <c r="H60" s="185"/>
      <c r="I60" s="185"/>
      <c r="J60" s="185"/>
      <c r="K60" s="185"/>
      <c r="L60" s="185"/>
      <c r="M60" s="185"/>
      <c r="N60" s="185"/>
      <c r="O60" s="185"/>
      <c r="P60" s="185"/>
      <c r="Q60" s="185"/>
      <c r="R60" s="185"/>
      <c r="S60" s="185"/>
      <c r="T60" s="185"/>
      <c r="U60" s="185"/>
      <c r="V60" s="186"/>
    </row>
    <row r="61" spans="1:22" ht="27.6">
      <c r="A61" s="200" t="s">
        <v>125</v>
      </c>
      <c r="B61" s="144" t="s">
        <v>126</v>
      </c>
      <c r="C61" s="128">
        <v>244</v>
      </c>
      <c r="D61" s="242"/>
      <c r="E61" s="185"/>
      <c r="F61" s="185"/>
      <c r="G61" s="185"/>
      <c r="H61" s="185"/>
      <c r="I61" s="185"/>
      <c r="J61" s="185"/>
      <c r="K61" s="185"/>
      <c r="L61" s="185"/>
      <c r="M61" s="185"/>
      <c r="N61" s="185"/>
      <c r="O61" s="185"/>
      <c r="P61" s="185"/>
      <c r="Q61" s="185"/>
      <c r="R61" s="185"/>
      <c r="S61" s="185"/>
      <c r="T61" s="185"/>
      <c r="U61" s="185"/>
      <c r="V61" s="186"/>
    </row>
    <row r="62" spans="1:22">
      <c r="A62" s="204" t="s">
        <v>121</v>
      </c>
      <c r="B62" s="144"/>
      <c r="C62" s="128"/>
      <c r="D62" s="242"/>
      <c r="E62" s="185"/>
      <c r="F62" s="185"/>
      <c r="G62" s="185"/>
      <c r="H62" s="185"/>
      <c r="I62" s="185"/>
      <c r="J62" s="185"/>
      <c r="K62" s="185"/>
      <c r="L62" s="185"/>
      <c r="M62" s="185"/>
      <c r="N62" s="185"/>
      <c r="O62" s="185"/>
      <c r="P62" s="185"/>
      <c r="Q62" s="185"/>
      <c r="R62" s="185"/>
      <c r="S62" s="185"/>
      <c r="T62" s="185"/>
      <c r="U62" s="185"/>
      <c r="V62" s="186"/>
    </row>
    <row r="63" spans="1:22">
      <c r="A63" s="204" t="s">
        <v>123</v>
      </c>
      <c r="B63" s="144" t="s">
        <v>127</v>
      </c>
      <c r="C63" s="128">
        <v>244</v>
      </c>
      <c r="D63" s="242"/>
      <c r="E63" s="185"/>
      <c r="F63" s="185"/>
      <c r="G63" s="185"/>
      <c r="H63" s="185"/>
      <c r="I63" s="185"/>
      <c r="J63" s="185"/>
      <c r="K63" s="185"/>
      <c r="L63" s="185"/>
      <c r="M63" s="185"/>
      <c r="N63" s="185"/>
      <c r="O63" s="185"/>
      <c r="P63" s="185"/>
      <c r="Q63" s="185"/>
      <c r="R63" s="185"/>
      <c r="S63" s="185"/>
      <c r="T63" s="185"/>
      <c r="U63" s="185"/>
      <c r="V63" s="186"/>
    </row>
    <row r="64" spans="1:22">
      <c r="A64" s="204" t="s">
        <v>124</v>
      </c>
      <c r="B64" s="144" t="s">
        <v>128</v>
      </c>
      <c r="C64" s="128">
        <v>244</v>
      </c>
      <c r="D64" s="242"/>
      <c r="E64" s="185"/>
      <c r="F64" s="185"/>
      <c r="G64" s="185"/>
      <c r="H64" s="185"/>
      <c r="I64" s="185"/>
      <c r="J64" s="185"/>
      <c r="K64" s="185"/>
      <c r="L64" s="185"/>
      <c r="M64" s="185"/>
      <c r="N64" s="185"/>
      <c r="O64" s="185"/>
      <c r="P64" s="185"/>
      <c r="Q64" s="185"/>
      <c r="R64" s="185"/>
      <c r="S64" s="185"/>
      <c r="T64" s="185"/>
      <c r="U64" s="185"/>
      <c r="V64" s="186"/>
    </row>
    <row r="65" spans="1:22">
      <c r="A65" s="216" t="s">
        <v>304</v>
      </c>
      <c r="B65" s="237" t="s">
        <v>129</v>
      </c>
      <c r="C65" s="197">
        <v>244</v>
      </c>
      <c r="D65" s="242"/>
      <c r="E65" s="185"/>
      <c r="F65" s="185"/>
      <c r="G65" s="185"/>
      <c r="H65" s="185"/>
      <c r="I65" s="185"/>
      <c r="J65" s="185"/>
      <c r="K65" s="185"/>
      <c r="L65" s="185"/>
      <c r="M65" s="185"/>
      <c r="N65" s="185"/>
      <c r="O65" s="185"/>
      <c r="P65" s="185"/>
      <c r="Q65" s="185"/>
      <c r="R65" s="185"/>
      <c r="S65" s="185"/>
      <c r="T65" s="185"/>
      <c r="U65" s="185"/>
      <c r="V65" s="186"/>
    </row>
    <row r="66" spans="1:22">
      <c r="A66" s="216" t="s">
        <v>305</v>
      </c>
      <c r="B66" s="237" t="s">
        <v>298</v>
      </c>
      <c r="C66" s="197">
        <v>244</v>
      </c>
      <c r="D66" s="242"/>
      <c r="E66" s="185"/>
      <c r="F66" s="185"/>
      <c r="G66" s="185"/>
      <c r="H66" s="185"/>
      <c r="I66" s="185"/>
      <c r="J66" s="185"/>
      <c r="K66" s="185"/>
      <c r="L66" s="185"/>
      <c r="M66" s="185"/>
      <c r="N66" s="185"/>
      <c r="O66" s="185"/>
      <c r="P66" s="185"/>
      <c r="Q66" s="185"/>
      <c r="R66" s="185"/>
      <c r="S66" s="185"/>
      <c r="T66" s="185"/>
      <c r="U66" s="185"/>
      <c r="V66" s="186"/>
    </row>
    <row r="67" spans="1:22" ht="27.6">
      <c r="A67" s="215" t="s">
        <v>255</v>
      </c>
      <c r="B67" s="144" t="s">
        <v>122</v>
      </c>
      <c r="C67" s="129">
        <v>246</v>
      </c>
      <c r="D67" s="242"/>
      <c r="E67" s="185">
        <f>+E68+E69</f>
        <v>0</v>
      </c>
      <c r="F67" s="185"/>
      <c r="G67" s="185"/>
      <c r="H67" s="185"/>
      <c r="I67" s="185"/>
      <c r="J67" s="185"/>
      <c r="K67" s="185"/>
      <c r="L67" s="185"/>
      <c r="M67" s="185"/>
      <c r="N67" s="185"/>
      <c r="O67" s="185"/>
      <c r="P67" s="185"/>
      <c r="Q67" s="185"/>
      <c r="R67" s="185"/>
      <c r="S67" s="185"/>
      <c r="T67" s="185"/>
      <c r="U67" s="185"/>
      <c r="V67" s="186"/>
    </row>
    <row r="68" spans="1:22">
      <c r="A68" s="215" t="s">
        <v>256</v>
      </c>
      <c r="B68" s="144" t="s">
        <v>257</v>
      </c>
      <c r="C68" s="129">
        <v>247</v>
      </c>
      <c r="D68" s="242"/>
      <c r="E68" s="185"/>
      <c r="F68" s="185"/>
      <c r="G68" s="185"/>
      <c r="H68" s="185"/>
      <c r="I68" s="185"/>
      <c r="J68" s="185"/>
      <c r="K68" s="185"/>
      <c r="L68" s="185"/>
      <c r="M68" s="185"/>
      <c r="N68" s="185"/>
      <c r="O68" s="185"/>
      <c r="P68" s="185"/>
      <c r="Q68" s="185"/>
      <c r="R68" s="185"/>
      <c r="S68" s="185"/>
      <c r="T68" s="185"/>
      <c r="U68" s="185"/>
      <c r="V68" s="186"/>
    </row>
    <row r="69" spans="1:22" ht="24.75" customHeight="1">
      <c r="A69" s="200" t="s">
        <v>120</v>
      </c>
      <c r="B69" s="144" t="s">
        <v>258</v>
      </c>
      <c r="C69" s="129">
        <v>400</v>
      </c>
      <c r="D69" s="242"/>
      <c r="E69" s="185"/>
      <c r="F69" s="185"/>
      <c r="G69" s="185"/>
      <c r="H69" s="185"/>
      <c r="I69" s="185"/>
      <c r="J69" s="185"/>
      <c r="K69" s="185"/>
      <c r="L69" s="185"/>
      <c r="M69" s="185"/>
      <c r="N69" s="185"/>
      <c r="O69" s="185"/>
      <c r="P69" s="185"/>
      <c r="Q69" s="185"/>
      <c r="R69" s="185"/>
      <c r="S69" s="185"/>
      <c r="T69" s="185"/>
      <c r="U69" s="185"/>
      <c r="V69" s="186"/>
    </row>
    <row r="70" spans="1:22" ht="41.4">
      <c r="A70" s="200" t="s">
        <v>106</v>
      </c>
      <c r="B70" s="144" t="s">
        <v>259</v>
      </c>
      <c r="C70" s="129">
        <v>406</v>
      </c>
      <c r="D70" s="241"/>
      <c r="E70" s="182"/>
      <c r="F70" s="182"/>
      <c r="G70" s="182"/>
      <c r="H70" s="182"/>
      <c r="I70" s="182"/>
      <c r="J70" s="182"/>
      <c r="K70" s="182"/>
      <c r="L70" s="182"/>
      <c r="M70" s="182"/>
      <c r="N70" s="182"/>
      <c r="O70" s="182"/>
      <c r="P70" s="182"/>
      <c r="Q70" s="182"/>
      <c r="R70" s="182"/>
      <c r="S70" s="182"/>
      <c r="T70" s="182"/>
      <c r="U70" s="182"/>
      <c r="V70" s="183"/>
    </row>
    <row r="71" spans="1:22" ht="27.6">
      <c r="A71" s="200" t="s">
        <v>107</v>
      </c>
      <c r="B71" s="144" t="s">
        <v>260</v>
      </c>
      <c r="C71" s="128">
        <v>407</v>
      </c>
      <c r="D71" s="242"/>
      <c r="E71" s="185"/>
      <c r="F71" s="185"/>
      <c r="G71" s="185"/>
      <c r="H71" s="185"/>
      <c r="I71" s="185"/>
      <c r="J71" s="185"/>
      <c r="K71" s="185"/>
      <c r="L71" s="185"/>
      <c r="M71" s="185"/>
      <c r="N71" s="185"/>
      <c r="O71" s="185"/>
      <c r="P71" s="185"/>
      <c r="Q71" s="185"/>
      <c r="R71" s="185"/>
      <c r="S71" s="185"/>
      <c r="T71" s="185"/>
      <c r="U71" s="185"/>
      <c r="V71" s="186"/>
    </row>
    <row r="72" spans="1:22">
      <c r="A72" s="215" t="s">
        <v>294</v>
      </c>
      <c r="B72" s="146" t="s">
        <v>295</v>
      </c>
      <c r="C72" s="129">
        <v>880</v>
      </c>
      <c r="D72" s="242"/>
      <c r="E72" s="185"/>
      <c r="F72" s="185"/>
      <c r="G72" s="185"/>
      <c r="H72" s="185"/>
      <c r="I72" s="185"/>
      <c r="J72" s="185"/>
      <c r="K72" s="185"/>
      <c r="L72" s="185"/>
      <c r="M72" s="185"/>
      <c r="N72" s="185"/>
      <c r="O72" s="185"/>
      <c r="P72" s="185"/>
      <c r="Q72" s="185"/>
      <c r="R72" s="185"/>
      <c r="S72" s="185"/>
      <c r="T72" s="185"/>
      <c r="U72" s="185"/>
      <c r="V72" s="186"/>
    </row>
    <row r="73" spans="1:22">
      <c r="A73" s="199" t="s">
        <v>108</v>
      </c>
      <c r="B73" s="143" t="s">
        <v>109</v>
      </c>
      <c r="C73" s="127">
        <v>100</v>
      </c>
      <c r="D73" s="242"/>
      <c r="E73" s="185"/>
      <c r="F73" s="185"/>
      <c r="G73" s="185"/>
      <c r="H73" s="185"/>
      <c r="I73" s="185"/>
      <c r="J73" s="185"/>
      <c r="K73" s="185"/>
      <c r="L73" s="185"/>
      <c r="M73" s="185"/>
      <c r="N73" s="185"/>
      <c r="O73" s="185"/>
      <c r="P73" s="185"/>
      <c r="Q73" s="185"/>
      <c r="R73" s="185"/>
      <c r="S73" s="185"/>
      <c r="T73" s="185"/>
      <c r="U73" s="185"/>
      <c r="V73" s="186" t="s">
        <v>19</v>
      </c>
    </row>
    <row r="74" spans="1:22" ht="27.6">
      <c r="A74" s="200" t="s">
        <v>111</v>
      </c>
      <c r="B74" s="144" t="s">
        <v>110</v>
      </c>
      <c r="C74" s="128"/>
      <c r="D74" s="242"/>
      <c r="E74" s="185"/>
      <c r="F74" s="185"/>
      <c r="G74" s="185"/>
      <c r="H74" s="185"/>
      <c r="I74" s="185"/>
      <c r="J74" s="185"/>
      <c r="K74" s="185"/>
      <c r="L74" s="185"/>
      <c r="M74" s="185"/>
      <c r="N74" s="185"/>
      <c r="O74" s="185"/>
      <c r="P74" s="185"/>
      <c r="Q74" s="185"/>
      <c r="R74" s="185"/>
      <c r="S74" s="185"/>
      <c r="T74" s="185"/>
      <c r="U74" s="185"/>
      <c r="V74" s="186" t="s">
        <v>19</v>
      </c>
    </row>
    <row r="75" spans="1:22">
      <c r="A75" s="200" t="s">
        <v>112</v>
      </c>
      <c r="B75" s="144" t="s">
        <v>113</v>
      </c>
      <c r="C75" s="128"/>
      <c r="D75" s="241"/>
      <c r="E75" s="182"/>
      <c r="F75" s="182"/>
      <c r="G75" s="182"/>
      <c r="H75" s="182"/>
      <c r="I75" s="182"/>
      <c r="J75" s="182"/>
      <c r="K75" s="182"/>
      <c r="L75" s="182"/>
      <c r="M75" s="182"/>
      <c r="N75" s="182"/>
      <c r="O75" s="182"/>
      <c r="P75" s="182"/>
      <c r="Q75" s="182"/>
      <c r="R75" s="182"/>
      <c r="S75" s="182"/>
      <c r="T75" s="182"/>
      <c r="U75" s="182"/>
      <c r="V75" s="183" t="s">
        <v>19</v>
      </c>
    </row>
    <row r="76" spans="1:22">
      <c r="A76" s="200" t="s">
        <v>115</v>
      </c>
      <c r="B76" s="144" t="s">
        <v>114</v>
      </c>
      <c r="C76" s="128"/>
      <c r="D76" s="242"/>
      <c r="E76" s="185"/>
      <c r="F76" s="185"/>
      <c r="G76" s="185"/>
      <c r="H76" s="185"/>
      <c r="I76" s="185"/>
      <c r="J76" s="185"/>
      <c r="K76" s="185"/>
      <c r="L76" s="185"/>
      <c r="M76" s="185"/>
      <c r="N76" s="185"/>
      <c r="O76" s="185"/>
      <c r="P76" s="185"/>
      <c r="Q76" s="185"/>
      <c r="R76" s="185"/>
      <c r="S76" s="185"/>
      <c r="T76" s="185"/>
      <c r="U76" s="185"/>
      <c r="V76" s="186" t="s">
        <v>19</v>
      </c>
    </row>
    <row r="77" spans="1:22">
      <c r="A77" s="199" t="s">
        <v>116</v>
      </c>
      <c r="B77" s="143" t="s">
        <v>117</v>
      </c>
      <c r="C77" s="127" t="s">
        <v>19</v>
      </c>
      <c r="D77" s="242"/>
      <c r="E77" s="184"/>
      <c r="F77" s="184"/>
      <c r="G77" s="184"/>
      <c r="H77" s="184"/>
      <c r="I77" s="184"/>
      <c r="J77" s="184"/>
      <c r="K77" s="184"/>
      <c r="L77" s="184"/>
      <c r="M77" s="184"/>
      <c r="N77" s="184"/>
      <c r="O77" s="184"/>
      <c r="P77" s="184"/>
      <c r="Q77" s="184"/>
      <c r="R77" s="184"/>
      <c r="S77" s="184"/>
      <c r="T77" s="184"/>
      <c r="U77" s="184"/>
      <c r="V77" s="186" t="s">
        <v>19</v>
      </c>
    </row>
    <row r="78" spans="1:22" ht="28.2" thickBot="1">
      <c r="A78" s="215" t="s">
        <v>119</v>
      </c>
      <c r="B78" s="145" t="s">
        <v>118</v>
      </c>
      <c r="C78" s="131">
        <v>610</v>
      </c>
      <c r="D78" s="242"/>
      <c r="E78" s="184"/>
      <c r="F78" s="184"/>
      <c r="G78" s="184"/>
      <c r="H78" s="184"/>
      <c r="I78" s="184"/>
      <c r="J78" s="184"/>
      <c r="K78" s="184"/>
      <c r="L78" s="184"/>
      <c r="M78" s="184"/>
      <c r="N78" s="184"/>
      <c r="O78" s="184"/>
      <c r="P78" s="184"/>
      <c r="Q78" s="184"/>
      <c r="R78" s="184"/>
      <c r="S78" s="184"/>
      <c r="T78" s="184"/>
      <c r="U78" s="184"/>
      <c r="V78" s="186" t="s">
        <v>19</v>
      </c>
    </row>
  </sheetData>
  <mergeCells count="17">
    <mergeCell ref="A1:V1"/>
    <mergeCell ref="A2:A3"/>
    <mergeCell ref="B2:B3"/>
    <mergeCell ref="C2:C3"/>
    <mergeCell ref="D2:D3"/>
    <mergeCell ref="E2:E3"/>
    <mergeCell ref="F2:F3"/>
    <mergeCell ref="G2:K2"/>
    <mergeCell ref="L2:L3"/>
    <mergeCell ref="M2:T2"/>
    <mergeCell ref="AF2:AO2"/>
    <mergeCell ref="V2:V3"/>
    <mergeCell ref="W2:W3"/>
    <mergeCell ref="X2:X3"/>
    <mergeCell ref="Y2:AC2"/>
    <mergeCell ref="AD2:AD3"/>
    <mergeCell ref="AE2:AE3"/>
  </mergeCells>
  <pageMargins left="1.0629921259842521" right="0.39370078740157483" top="0.31496062992125984" bottom="0.31496062992125984" header="0.31496062992125984" footer="0.31496062992125984"/>
  <pageSetup paperSize="9" scale="59" fitToHeight="2"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sheetPr>
    <tabColor rgb="FF00B050"/>
  </sheetPr>
  <dimension ref="B1:K63"/>
  <sheetViews>
    <sheetView view="pageBreakPreview" topLeftCell="A28" zoomScale="84" zoomScaleNormal="100" zoomScaleSheetLayoutView="84" workbookViewId="0">
      <selection activeCell="C47" sqref="C47"/>
    </sheetView>
  </sheetViews>
  <sheetFormatPr defaultColWidth="8.88671875" defaultRowHeight="14.4"/>
  <cols>
    <col min="1" max="1" width="2.33203125" style="88" customWidth="1"/>
    <col min="2" max="2" width="9.33203125" style="89" customWidth="1"/>
    <col min="3" max="3" width="83.44140625" style="89" customWidth="1"/>
    <col min="4" max="4" width="18.5546875" style="89" customWidth="1"/>
    <col min="5" max="5" width="10.88671875" style="89" customWidth="1"/>
    <col min="6" max="6" width="14.33203125" style="89" customWidth="1"/>
    <col min="7" max="7" width="11.6640625" style="89" customWidth="1"/>
    <col min="8" max="8" width="15.6640625" style="89" customWidth="1"/>
    <col min="9" max="9" width="11.5546875" style="89" customWidth="1"/>
    <col min="10" max="10" width="12.109375" style="89" customWidth="1"/>
    <col min="11" max="11" width="10.33203125" style="89" customWidth="1"/>
    <col min="12" max="16384" width="8.88671875" style="88"/>
  </cols>
  <sheetData>
    <row r="1" spans="2:11" ht="30" customHeight="1">
      <c r="B1" s="346" t="s">
        <v>160</v>
      </c>
      <c r="C1" s="347"/>
      <c r="D1" s="347"/>
      <c r="E1" s="347"/>
      <c r="F1" s="347"/>
      <c r="G1" s="347"/>
      <c r="H1" s="347"/>
      <c r="I1" s="347"/>
      <c r="J1" s="347"/>
      <c r="K1" s="347"/>
    </row>
    <row r="2" spans="2:11" ht="14.4" customHeight="1">
      <c r="B2" s="323" t="s">
        <v>130</v>
      </c>
      <c r="C2" s="323" t="s">
        <v>10</v>
      </c>
      <c r="D2" s="323" t="s">
        <v>131</v>
      </c>
      <c r="E2" s="323" t="s">
        <v>132</v>
      </c>
      <c r="F2" s="320" t="s">
        <v>238</v>
      </c>
      <c r="G2" s="348" t="s">
        <v>267</v>
      </c>
      <c r="H2" s="323" t="s">
        <v>16</v>
      </c>
      <c r="I2" s="323"/>
      <c r="J2" s="323"/>
      <c r="K2" s="323"/>
    </row>
    <row r="3" spans="2:11" ht="55.2">
      <c r="B3" s="320"/>
      <c r="C3" s="320"/>
      <c r="D3" s="320"/>
      <c r="E3" s="320"/>
      <c r="F3" s="321"/>
      <c r="G3" s="349"/>
      <c r="H3" s="172" t="s">
        <v>282</v>
      </c>
      <c r="I3" s="172" t="s">
        <v>283</v>
      </c>
      <c r="J3" s="172" t="s">
        <v>284</v>
      </c>
      <c r="K3" s="172" t="s">
        <v>15</v>
      </c>
    </row>
    <row r="4" spans="2:11">
      <c r="B4" s="164">
        <v>1</v>
      </c>
      <c r="C4" s="164">
        <v>2</v>
      </c>
      <c r="D4" s="164">
        <v>3</v>
      </c>
      <c r="E4" s="164">
        <v>4</v>
      </c>
      <c r="F4" s="164" t="s">
        <v>239</v>
      </c>
      <c r="G4" s="7" t="s">
        <v>266</v>
      </c>
      <c r="H4" s="164">
        <v>5</v>
      </c>
      <c r="I4" s="164">
        <v>6</v>
      </c>
      <c r="J4" s="164">
        <v>7</v>
      </c>
      <c r="K4" s="164">
        <v>8</v>
      </c>
    </row>
    <row r="5" spans="2:11">
      <c r="B5" s="161">
        <v>1</v>
      </c>
      <c r="C5" s="138" t="s">
        <v>181</v>
      </c>
      <c r="D5" s="167">
        <v>26000</v>
      </c>
      <c r="E5" s="161" t="s">
        <v>133</v>
      </c>
      <c r="F5" s="161"/>
      <c r="G5" s="161"/>
      <c r="H5" s="162">
        <f>H14</f>
        <v>0</v>
      </c>
      <c r="I5" s="162">
        <f>+I6+I8+I9+I36+I42+I45+I14</f>
        <v>0</v>
      </c>
      <c r="J5" s="162">
        <f>+J6+J8+J9+J36+J42+J45+J14</f>
        <v>0</v>
      </c>
      <c r="K5" s="162">
        <f>+K6+K8+K9+K36+K42+K45+K14</f>
        <v>0</v>
      </c>
    </row>
    <row r="6" spans="2:11">
      <c r="B6" s="343" t="s">
        <v>134</v>
      </c>
      <c r="C6" s="173" t="s">
        <v>23</v>
      </c>
      <c r="D6" s="340">
        <v>26100</v>
      </c>
      <c r="E6" s="343" t="s">
        <v>133</v>
      </c>
      <c r="F6" s="344"/>
      <c r="G6" s="344"/>
      <c r="H6" s="338"/>
      <c r="I6" s="338"/>
      <c r="J6" s="338"/>
      <c r="K6" s="338"/>
    </row>
    <row r="7" spans="2:11" ht="115.2">
      <c r="B7" s="343"/>
      <c r="C7" s="173" t="s">
        <v>182</v>
      </c>
      <c r="D7" s="290"/>
      <c r="E7" s="343"/>
      <c r="F7" s="345"/>
      <c r="G7" s="345"/>
      <c r="H7" s="338"/>
      <c r="I7" s="338"/>
      <c r="J7" s="338"/>
      <c r="K7" s="338"/>
    </row>
    <row r="8" spans="2:11" ht="43.2">
      <c r="B8" s="173" t="s">
        <v>135</v>
      </c>
      <c r="C8" s="173" t="s">
        <v>183</v>
      </c>
      <c r="D8" s="167">
        <v>26200</v>
      </c>
      <c r="E8" s="173" t="s">
        <v>133</v>
      </c>
      <c r="F8" s="173"/>
      <c r="G8" s="173"/>
      <c r="H8" s="171"/>
      <c r="I8" s="171"/>
      <c r="J8" s="171"/>
      <c r="K8" s="171"/>
    </row>
    <row r="9" spans="2:11" ht="28.8">
      <c r="B9" s="173" t="s">
        <v>136</v>
      </c>
      <c r="C9" s="173" t="s">
        <v>184</v>
      </c>
      <c r="D9" s="167">
        <v>26300</v>
      </c>
      <c r="E9" s="173" t="s">
        <v>133</v>
      </c>
      <c r="F9" s="173"/>
      <c r="G9" s="173"/>
      <c r="H9" s="171"/>
      <c r="I9" s="171"/>
      <c r="J9" s="171"/>
      <c r="K9" s="171"/>
    </row>
    <row r="10" spans="2:11">
      <c r="B10" s="173" t="s">
        <v>240</v>
      </c>
      <c r="C10" s="173" t="s">
        <v>241</v>
      </c>
      <c r="D10" s="167">
        <v>26310</v>
      </c>
      <c r="E10" s="173" t="s">
        <v>242</v>
      </c>
      <c r="F10" s="173" t="s">
        <v>242</v>
      </c>
      <c r="G10" s="173" t="s">
        <v>242</v>
      </c>
      <c r="H10" s="171"/>
      <c r="I10" s="171"/>
      <c r="J10" s="171"/>
      <c r="K10" s="171"/>
    </row>
    <row r="11" spans="2:11" ht="16.8">
      <c r="B11" s="173"/>
      <c r="C11" s="164" t="s">
        <v>243</v>
      </c>
      <c r="D11" s="161" t="s">
        <v>250</v>
      </c>
      <c r="E11" s="173"/>
      <c r="F11" s="173"/>
      <c r="G11" s="173"/>
      <c r="H11" s="171"/>
      <c r="I11" s="171"/>
      <c r="J11" s="171"/>
      <c r="K11" s="171"/>
    </row>
    <row r="12" spans="2:11" ht="16.8">
      <c r="B12" s="173"/>
      <c r="C12" s="164" t="s">
        <v>264</v>
      </c>
      <c r="D12" s="161" t="s">
        <v>265</v>
      </c>
      <c r="E12" s="173"/>
      <c r="F12" s="173"/>
      <c r="G12" s="173"/>
      <c r="H12" s="171"/>
      <c r="I12" s="171"/>
      <c r="J12" s="171"/>
      <c r="K12" s="171"/>
    </row>
    <row r="13" spans="2:11">
      <c r="B13" s="173" t="s">
        <v>244</v>
      </c>
      <c r="C13" s="164" t="s">
        <v>155</v>
      </c>
      <c r="D13" s="167">
        <v>26320</v>
      </c>
      <c r="E13" s="173" t="s">
        <v>242</v>
      </c>
      <c r="F13" s="173" t="s">
        <v>242</v>
      </c>
      <c r="G13" s="173" t="s">
        <v>242</v>
      </c>
      <c r="H13" s="171"/>
      <c r="I13" s="171"/>
      <c r="J13" s="171"/>
      <c r="K13" s="171"/>
    </row>
    <row r="14" spans="2:11" ht="43.2">
      <c r="B14" s="173" t="s">
        <v>137</v>
      </c>
      <c r="C14" s="173" t="s">
        <v>185</v>
      </c>
      <c r="D14" s="167">
        <v>26400</v>
      </c>
      <c r="E14" s="173" t="s">
        <v>133</v>
      </c>
      <c r="F14" s="173"/>
      <c r="G14" s="173"/>
      <c r="H14" s="171">
        <f>+H15+H24+H29+H32+H36</f>
        <v>0</v>
      </c>
      <c r="I14" s="171">
        <f>+I15+I24+I29+I32+I36</f>
        <v>0</v>
      </c>
      <c r="J14" s="171">
        <f>+J15+J24+J29+J32+J36</f>
        <v>0</v>
      </c>
      <c r="K14" s="171">
        <f>+K15+K24+K29+K32+K36</f>
        <v>0</v>
      </c>
    </row>
    <row r="15" spans="2:11">
      <c r="B15" s="339" t="s">
        <v>195</v>
      </c>
      <c r="C15" s="161" t="s">
        <v>23</v>
      </c>
      <c r="D15" s="340">
        <v>26410</v>
      </c>
      <c r="E15" s="290" t="s">
        <v>133</v>
      </c>
      <c r="F15" s="341"/>
      <c r="G15" s="165"/>
      <c r="H15" s="337">
        <f>H17</f>
        <v>0</v>
      </c>
      <c r="I15" s="337">
        <f t="shared" ref="I15:K15" si="0">+I17+I19</f>
        <v>0</v>
      </c>
      <c r="J15" s="337">
        <f t="shared" si="0"/>
        <v>0</v>
      </c>
      <c r="K15" s="337">
        <f t="shared" si="0"/>
        <v>0</v>
      </c>
    </row>
    <row r="16" spans="2:11" ht="27.6">
      <c r="B16" s="339"/>
      <c r="C16" s="161" t="s">
        <v>138</v>
      </c>
      <c r="D16" s="290"/>
      <c r="E16" s="290"/>
      <c r="F16" s="342"/>
      <c r="G16" s="166"/>
      <c r="H16" s="337"/>
      <c r="I16" s="337"/>
      <c r="J16" s="337"/>
      <c r="K16" s="337"/>
    </row>
    <row r="17" spans="2:11">
      <c r="B17" s="330" t="s">
        <v>139</v>
      </c>
      <c r="C17" s="164" t="s">
        <v>23</v>
      </c>
      <c r="D17" s="331">
        <v>26411</v>
      </c>
      <c r="E17" s="330" t="s">
        <v>133</v>
      </c>
      <c r="F17" s="332"/>
      <c r="G17" s="168"/>
      <c r="H17" s="329">
        <f>'[1]Раздел 1.1'!G64</f>
        <v>0</v>
      </c>
      <c r="I17" s="329">
        <f>'[1]Раздел 1.2.'!G64</f>
        <v>0</v>
      </c>
      <c r="J17" s="329">
        <f>'[1]Раздел 1.3.'!G64</f>
        <v>0</v>
      </c>
      <c r="K17" s="329">
        <f>'[1]Разд.1.4 '!V63</f>
        <v>0</v>
      </c>
    </row>
    <row r="18" spans="2:11">
      <c r="B18" s="330"/>
      <c r="C18" s="139" t="s">
        <v>140</v>
      </c>
      <c r="D18" s="330"/>
      <c r="E18" s="330"/>
      <c r="F18" s="333"/>
      <c r="G18" s="169"/>
      <c r="H18" s="329"/>
      <c r="I18" s="329"/>
      <c r="J18" s="329"/>
      <c r="K18" s="329"/>
    </row>
    <row r="19" spans="2:11">
      <c r="B19" s="164" t="s">
        <v>141</v>
      </c>
      <c r="C19" s="164" t="s">
        <v>155</v>
      </c>
      <c r="D19" s="163">
        <v>26412</v>
      </c>
      <c r="E19" s="164" t="s">
        <v>133</v>
      </c>
      <c r="F19" s="164"/>
      <c r="G19" s="164"/>
      <c r="H19" s="170"/>
      <c r="I19" s="170"/>
      <c r="J19" s="170"/>
      <c r="K19" s="170"/>
    </row>
    <row r="20" spans="2:11" ht="27.6">
      <c r="B20" s="161" t="s">
        <v>180</v>
      </c>
      <c r="C20" s="161" t="s">
        <v>197</v>
      </c>
      <c r="D20" s="163">
        <v>26413</v>
      </c>
      <c r="E20" s="164" t="s">
        <v>133</v>
      </c>
      <c r="F20" s="164"/>
      <c r="G20" s="164"/>
      <c r="H20" s="170"/>
      <c r="I20" s="170"/>
      <c r="J20" s="170"/>
      <c r="K20" s="170"/>
    </row>
    <row r="21" spans="2:11">
      <c r="B21" s="330" t="s">
        <v>198</v>
      </c>
      <c r="C21" s="164" t="s">
        <v>23</v>
      </c>
      <c r="D21" s="331">
        <v>26414</v>
      </c>
      <c r="E21" s="330" t="s">
        <v>133</v>
      </c>
      <c r="F21" s="164"/>
      <c r="G21" s="164"/>
      <c r="H21" s="170"/>
      <c r="I21" s="170"/>
      <c r="J21" s="170"/>
      <c r="K21" s="170"/>
    </row>
    <row r="22" spans="2:11">
      <c r="B22" s="330"/>
      <c r="C22" s="139" t="s">
        <v>140</v>
      </c>
      <c r="D22" s="330"/>
      <c r="E22" s="330"/>
      <c r="F22" s="164"/>
      <c r="G22" s="164"/>
      <c r="H22" s="170"/>
      <c r="I22" s="170"/>
      <c r="J22" s="170"/>
      <c r="K22" s="170"/>
    </row>
    <row r="23" spans="2:11">
      <c r="B23" s="164" t="s">
        <v>199</v>
      </c>
      <c r="C23" s="164" t="s">
        <v>155</v>
      </c>
      <c r="D23" s="163">
        <v>26415</v>
      </c>
      <c r="E23" s="164" t="s">
        <v>133</v>
      </c>
      <c r="F23" s="164"/>
      <c r="G23" s="164"/>
      <c r="H23" s="170"/>
      <c r="I23" s="170"/>
      <c r="J23" s="170"/>
      <c r="K23" s="170"/>
    </row>
    <row r="24" spans="2:11" ht="27.6">
      <c r="B24" s="161" t="s">
        <v>142</v>
      </c>
      <c r="C24" s="138" t="s">
        <v>143</v>
      </c>
      <c r="D24" s="167">
        <v>26420</v>
      </c>
      <c r="E24" s="161" t="s">
        <v>133</v>
      </c>
      <c r="F24" s="161"/>
      <c r="G24" s="161"/>
      <c r="H24" s="162">
        <f>H25</f>
        <v>0</v>
      </c>
      <c r="I24" s="162">
        <f t="shared" ref="I24:K24" si="1">+I25+I28</f>
        <v>0</v>
      </c>
      <c r="J24" s="162">
        <f t="shared" si="1"/>
        <v>0</v>
      </c>
      <c r="K24" s="162">
        <f t="shared" si="1"/>
        <v>0</v>
      </c>
    </row>
    <row r="25" spans="2:11">
      <c r="B25" s="330" t="s">
        <v>144</v>
      </c>
      <c r="C25" s="164" t="s">
        <v>23</v>
      </c>
      <c r="D25" s="331">
        <v>26421</v>
      </c>
      <c r="E25" s="330" t="s">
        <v>133</v>
      </c>
      <c r="F25" s="332"/>
      <c r="G25" s="168"/>
      <c r="H25" s="329">
        <f>'[1]Раздел 1.1'!H64+'[1]Раздел 1.1'!I64+'[1]Раздел 1.1'!J64+'[1]Раздел 1.1'!K64+'[1]Раздел 1.1'!L64+'[1]Раздел 1.1'!M64</f>
        <v>0</v>
      </c>
      <c r="I25" s="329"/>
      <c r="J25" s="329"/>
      <c r="K25" s="329"/>
    </row>
    <row r="26" spans="2:11">
      <c r="B26" s="330"/>
      <c r="C26" s="139" t="s">
        <v>140</v>
      </c>
      <c r="D26" s="330"/>
      <c r="E26" s="330"/>
      <c r="F26" s="333"/>
      <c r="G26" s="169"/>
      <c r="H26" s="329"/>
      <c r="I26" s="329"/>
      <c r="J26" s="329"/>
      <c r="K26" s="329"/>
    </row>
    <row r="27" spans="2:11" ht="16.8">
      <c r="B27" s="164"/>
      <c r="C27" s="164" t="s">
        <v>243</v>
      </c>
      <c r="D27" s="164" t="s">
        <v>251</v>
      </c>
      <c r="E27" s="164" t="s">
        <v>242</v>
      </c>
      <c r="F27" s="164"/>
      <c r="G27" s="164"/>
      <c r="H27" s="170">
        <f>H25</f>
        <v>0</v>
      </c>
      <c r="I27" s="170"/>
      <c r="J27" s="170"/>
      <c r="K27" s="170"/>
    </row>
    <row r="28" spans="2:11">
      <c r="B28" s="164" t="s">
        <v>145</v>
      </c>
      <c r="C28" s="164" t="s">
        <v>186</v>
      </c>
      <c r="D28" s="163">
        <v>26422</v>
      </c>
      <c r="E28" s="164" t="s">
        <v>133</v>
      </c>
      <c r="F28" s="164"/>
      <c r="G28" s="164"/>
      <c r="H28" s="170"/>
      <c r="I28" s="170"/>
      <c r="J28" s="170"/>
      <c r="K28" s="170"/>
    </row>
    <row r="29" spans="2:11">
      <c r="B29" s="161" t="s">
        <v>146</v>
      </c>
      <c r="C29" s="138" t="s">
        <v>187</v>
      </c>
      <c r="D29" s="167">
        <v>26430</v>
      </c>
      <c r="E29" s="161" t="s">
        <v>133</v>
      </c>
      <c r="F29" s="161"/>
      <c r="G29" s="161"/>
      <c r="H29" s="162"/>
      <c r="I29" s="162"/>
      <c r="J29" s="162"/>
      <c r="K29" s="162"/>
    </row>
    <row r="30" spans="2:11" ht="16.8">
      <c r="B30" s="161"/>
      <c r="C30" s="164" t="s">
        <v>243</v>
      </c>
      <c r="D30" s="161" t="s">
        <v>252</v>
      </c>
      <c r="E30" s="161" t="s">
        <v>242</v>
      </c>
      <c r="F30" s="161"/>
      <c r="G30" s="161"/>
      <c r="H30" s="162"/>
      <c r="I30" s="162"/>
      <c r="J30" s="162"/>
      <c r="K30" s="162"/>
    </row>
    <row r="31" spans="2:11" ht="16.8">
      <c r="B31" s="161"/>
      <c r="C31" s="164" t="s">
        <v>264</v>
      </c>
      <c r="D31" s="161" t="s">
        <v>268</v>
      </c>
      <c r="E31" s="161" t="s">
        <v>242</v>
      </c>
      <c r="F31" s="161"/>
      <c r="G31" s="161"/>
      <c r="H31" s="162"/>
      <c r="I31" s="162"/>
      <c r="J31" s="162"/>
      <c r="K31" s="162"/>
    </row>
    <row r="32" spans="2:11">
      <c r="B32" s="161" t="s">
        <v>147</v>
      </c>
      <c r="C32" s="161" t="s">
        <v>148</v>
      </c>
      <c r="D32" s="167">
        <v>26440</v>
      </c>
      <c r="E32" s="161" t="s">
        <v>133</v>
      </c>
      <c r="F32" s="161"/>
      <c r="G32" s="161"/>
      <c r="H32" s="162">
        <f>+H33+H35</f>
        <v>0</v>
      </c>
      <c r="I32" s="162">
        <f t="shared" ref="I32:K32" si="2">+I33+I35</f>
        <v>0</v>
      </c>
      <c r="J32" s="162">
        <f t="shared" si="2"/>
        <v>0</v>
      </c>
      <c r="K32" s="162">
        <f t="shared" si="2"/>
        <v>0</v>
      </c>
    </row>
    <row r="33" spans="2:11">
      <c r="B33" s="330" t="s">
        <v>149</v>
      </c>
      <c r="C33" s="164" t="s">
        <v>23</v>
      </c>
      <c r="D33" s="331">
        <v>26441</v>
      </c>
      <c r="E33" s="330" t="s">
        <v>133</v>
      </c>
      <c r="F33" s="332"/>
      <c r="G33" s="168"/>
      <c r="H33" s="329"/>
      <c r="I33" s="329"/>
      <c r="J33" s="329"/>
      <c r="K33" s="329"/>
    </row>
    <row r="34" spans="2:11">
      <c r="B34" s="330"/>
      <c r="C34" s="139" t="s">
        <v>140</v>
      </c>
      <c r="D34" s="330"/>
      <c r="E34" s="330"/>
      <c r="F34" s="333"/>
      <c r="G34" s="169"/>
      <c r="H34" s="329"/>
      <c r="I34" s="329"/>
      <c r="J34" s="329"/>
      <c r="K34" s="329"/>
    </row>
    <row r="35" spans="2:11">
      <c r="B35" s="164" t="s">
        <v>150</v>
      </c>
      <c r="C35" s="164" t="s">
        <v>155</v>
      </c>
      <c r="D35" s="163">
        <v>26442</v>
      </c>
      <c r="E35" s="164" t="s">
        <v>133</v>
      </c>
      <c r="F35" s="164"/>
      <c r="G35" s="164"/>
      <c r="H35" s="170"/>
      <c r="I35" s="170"/>
      <c r="J35" s="170"/>
      <c r="K35" s="170"/>
    </row>
    <row r="36" spans="2:11">
      <c r="B36" s="161" t="s">
        <v>151</v>
      </c>
      <c r="C36" s="161" t="s">
        <v>152</v>
      </c>
      <c r="D36" s="167">
        <v>26450</v>
      </c>
      <c r="E36" s="161" t="s">
        <v>133</v>
      </c>
      <c r="F36" s="161"/>
      <c r="G36" s="161"/>
      <c r="H36" s="162">
        <f>H37</f>
        <v>0</v>
      </c>
      <c r="I36" s="162">
        <f t="shared" ref="I36:K36" si="3">+I37+I41</f>
        <v>0</v>
      </c>
      <c r="J36" s="162">
        <f t="shared" si="3"/>
        <v>0</v>
      </c>
      <c r="K36" s="162">
        <f t="shared" si="3"/>
        <v>0</v>
      </c>
    </row>
    <row r="37" spans="2:11">
      <c r="B37" s="330" t="s">
        <v>153</v>
      </c>
      <c r="C37" s="164" t="s">
        <v>23</v>
      </c>
      <c r="D37" s="331">
        <v>26451</v>
      </c>
      <c r="E37" s="330" t="s">
        <v>133</v>
      </c>
      <c r="F37" s="332"/>
      <c r="G37" s="168"/>
      <c r="H37" s="329">
        <f>'[1]Раздел 1.1'!N64</f>
        <v>0</v>
      </c>
      <c r="I37" s="329"/>
      <c r="J37" s="329"/>
      <c r="K37" s="329"/>
    </row>
    <row r="38" spans="2:11">
      <c r="B38" s="330"/>
      <c r="C38" s="139" t="s">
        <v>140</v>
      </c>
      <c r="D38" s="330"/>
      <c r="E38" s="330"/>
      <c r="F38" s="333"/>
      <c r="G38" s="169"/>
      <c r="H38" s="329"/>
      <c r="I38" s="329"/>
      <c r="J38" s="329"/>
      <c r="K38" s="329"/>
    </row>
    <row r="39" spans="2:11" ht="16.8">
      <c r="B39" s="161"/>
      <c r="C39" s="164" t="s">
        <v>243</v>
      </c>
      <c r="D39" s="161" t="s">
        <v>270</v>
      </c>
      <c r="E39" s="161" t="s">
        <v>242</v>
      </c>
      <c r="F39" s="164"/>
      <c r="G39" s="164"/>
      <c r="H39" s="170">
        <f>H37</f>
        <v>0</v>
      </c>
      <c r="I39" s="170"/>
      <c r="J39" s="170"/>
      <c r="K39" s="170"/>
    </row>
    <row r="40" spans="2:11" ht="16.8">
      <c r="B40" s="161"/>
      <c r="C40" s="164" t="s">
        <v>264</v>
      </c>
      <c r="D40" s="161" t="s">
        <v>271</v>
      </c>
      <c r="E40" s="161" t="s">
        <v>242</v>
      </c>
      <c r="F40" s="164"/>
      <c r="G40" s="164"/>
      <c r="H40" s="170"/>
      <c r="I40" s="170"/>
      <c r="J40" s="170"/>
      <c r="K40" s="170"/>
    </row>
    <row r="41" spans="2:11">
      <c r="B41" s="164" t="s">
        <v>154</v>
      </c>
      <c r="C41" s="139" t="s">
        <v>155</v>
      </c>
      <c r="D41" s="163">
        <v>26452</v>
      </c>
      <c r="E41" s="164" t="s">
        <v>133</v>
      </c>
      <c r="F41" s="164"/>
      <c r="G41" s="164"/>
      <c r="H41" s="170"/>
      <c r="I41" s="170"/>
      <c r="J41" s="170"/>
      <c r="K41" s="170"/>
    </row>
    <row r="42" spans="2:11" ht="41.4">
      <c r="B42" s="161" t="s">
        <v>156</v>
      </c>
      <c r="C42" s="161" t="s">
        <v>188</v>
      </c>
      <c r="D42" s="167">
        <v>26500</v>
      </c>
      <c r="E42" s="161" t="s">
        <v>133</v>
      </c>
      <c r="F42" s="161"/>
      <c r="G42" s="161"/>
      <c r="H42" s="162">
        <f>+H43</f>
        <v>0</v>
      </c>
      <c r="I42" s="162">
        <f t="shared" ref="I42:K42" si="4">+I43</f>
        <v>0</v>
      </c>
      <c r="J42" s="162">
        <f t="shared" si="4"/>
        <v>0</v>
      </c>
      <c r="K42" s="162">
        <f t="shared" si="4"/>
        <v>0</v>
      </c>
    </row>
    <row r="43" spans="2:11">
      <c r="B43" s="330"/>
      <c r="C43" s="164" t="s">
        <v>157</v>
      </c>
      <c r="D43" s="331">
        <v>26510</v>
      </c>
      <c r="E43" s="330"/>
      <c r="F43" s="332"/>
      <c r="G43" s="168"/>
      <c r="H43" s="329">
        <f>H14</f>
        <v>0</v>
      </c>
      <c r="I43" s="329"/>
      <c r="J43" s="329"/>
      <c r="K43" s="329"/>
    </row>
    <row r="44" spans="2:11">
      <c r="B44" s="330"/>
      <c r="C44" s="164"/>
      <c r="D44" s="330"/>
      <c r="E44" s="330"/>
      <c r="F44" s="333"/>
      <c r="G44" s="169"/>
      <c r="H44" s="329"/>
      <c r="I44" s="329"/>
      <c r="J44" s="329"/>
      <c r="K44" s="329"/>
    </row>
    <row r="45" spans="2:11" ht="41.4">
      <c r="B45" s="161" t="s">
        <v>158</v>
      </c>
      <c r="C45" s="138" t="s">
        <v>159</v>
      </c>
      <c r="D45" s="167">
        <v>26600</v>
      </c>
      <c r="E45" s="161" t="s">
        <v>133</v>
      </c>
      <c r="F45" s="161"/>
      <c r="G45" s="161"/>
      <c r="H45" s="162">
        <f>+H46</f>
        <v>0</v>
      </c>
      <c r="I45" s="162">
        <f t="shared" ref="I45:K45" si="5">+I46</f>
        <v>0</v>
      </c>
      <c r="J45" s="162">
        <f t="shared" si="5"/>
        <v>0</v>
      </c>
      <c r="K45" s="162">
        <f t="shared" si="5"/>
        <v>0</v>
      </c>
    </row>
    <row r="46" spans="2:11" ht="21" customHeight="1">
      <c r="B46" s="164"/>
      <c r="C46" s="164" t="s">
        <v>157</v>
      </c>
      <c r="D46" s="163">
        <v>26610</v>
      </c>
      <c r="E46" s="164"/>
      <c r="F46" s="164"/>
      <c r="G46" s="164"/>
      <c r="H46" s="170"/>
      <c r="I46" s="170"/>
      <c r="J46" s="170"/>
      <c r="K46" s="170"/>
    </row>
    <row r="47" spans="2:11" ht="28.5" customHeight="1">
      <c r="C47" s="90" t="s">
        <v>288</v>
      </c>
      <c r="E47" s="192"/>
      <c r="F47" s="192"/>
      <c r="G47" s="91"/>
      <c r="H47" s="92"/>
      <c r="J47" s="193"/>
      <c r="K47" s="192"/>
    </row>
    <row r="48" spans="2:11">
      <c r="C48" s="94" t="s">
        <v>177</v>
      </c>
      <c r="E48" s="334" t="s">
        <v>289</v>
      </c>
      <c r="F48" s="334"/>
      <c r="G48" s="95"/>
      <c r="H48" s="96" t="s">
        <v>178</v>
      </c>
      <c r="I48" s="96"/>
      <c r="J48" s="97"/>
      <c r="K48" s="97" t="s">
        <v>179</v>
      </c>
    </row>
    <row r="49" spans="2:11" ht="21.75" customHeight="1">
      <c r="C49" s="90" t="s">
        <v>290</v>
      </c>
      <c r="E49" s="92"/>
      <c r="F49" s="92"/>
      <c r="G49" s="91"/>
      <c r="H49" s="92"/>
      <c r="J49" s="93"/>
      <c r="K49" s="92"/>
    </row>
    <row r="50" spans="2:11">
      <c r="C50" s="94" t="s">
        <v>177</v>
      </c>
      <c r="E50" s="335" t="s">
        <v>289</v>
      </c>
      <c r="F50" s="335"/>
      <c r="H50" s="96" t="s">
        <v>178</v>
      </c>
      <c r="I50" s="96"/>
      <c r="J50" s="97"/>
      <c r="K50" s="97" t="s">
        <v>179</v>
      </c>
    </row>
    <row r="51" spans="2:11" ht="15.6">
      <c r="C51" s="194" t="s">
        <v>291</v>
      </c>
      <c r="E51" s="92"/>
      <c r="F51" s="92"/>
      <c r="H51" s="92"/>
      <c r="I51" s="96"/>
      <c r="J51" s="92"/>
      <c r="K51" s="92"/>
    </row>
    <row r="52" spans="2:11">
      <c r="C52" s="94"/>
      <c r="E52" s="335" t="s">
        <v>289</v>
      </c>
      <c r="F52" s="335"/>
      <c r="H52" s="96" t="s">
        <v>292</v>
      </c>
      <c r="J52" s="335" t="s">
        <v>293</v>
      </c>
      <c r="K52" s="335"/>
    </row>
    <row r="53" spans="2:11" ht="34.200000000000003" customHeight="1">
      <c r="B53" s="336" t="s">
        <v>263</v>
      </c>
      <c r="C53" s="336"/>
      <c r="D53" s="336"/>
      <c r="E53" s="336"/>
      <c r="F53" s="336"/>
      <c r="G53" s="336"/>
      <c r="H53" s="336"/>
      <c r="I53" s="336"/>
      <c r="J53" s="336"/>
      <c r="K53" s="336"/>
    </row>
    <row r="54" spans="2:11" ht="68.25" customHeight="1">
      <c r="B54" s="328" t="s">
        <v>245</v>
      </c>
      <c r="C54" s="328"/>
      <c r="D54" s="328"/>
      <c r="E54" s="328"/>
      <c r="F54" s="328"/>
      <c r="G54" s="328"/>
      <c r="H54" s="328"/>
      <c r="I54" s="328"/>
      <c r="J54" s="328"/>
      <c r="K54" s="328"/>
    </row>
    <row r="55" spans="2:11" ht="48.75" customHeight="1">
      <c r="B55" s="326" t="s">
        <v>269</v>
      </c>
      <c r="C55" s="326"/>
      <c r="D55" s="326"/>
      <c r="E55" s="326"/>
      <c r="F55" s="326"/>
      <c r="G55" s="326"/>
      <c r="H55" s="326"/>
      <c r="I55" s="326"/>
      <c r="J55" s="326"/>
      <c r="K55" s="326"/>
    </row>
    <row r="56" spans="2:11" ht="57.75" customHeight="1">
      <c r="B56" s="311" t="s">
        <v>262</v>
      </c>
      <c r="C56" s="311"/>
      <c r="D56" s="311"/>
      <c r="E56" s="311"/>
      <c r="F56" s="311"/>
      <c r="G56" s="311"/>
      <c r="H56" s="311"/>
      <c r="I56" s="311"/>
      <c r="J56" s="311"/>
      <c r="K56" s="311"/>
    </row>
    <row r="57" spans="2:11" ht="34.200000000000003" customHeight="1">
      <c r="B57" s="308" t="s">
        <v>246</v>
      </c>
      <c r="C57" s="308"/>
      <c r="D57" s="308"/>
      <c r="E57" s="308"/>
      <c r="F57" s="308"/>
      <c r="G57" s="308"/>
      <c r="H57" s="308"/>
      <c r="I57" s="308"/>
      <c r="J57" s="308"/>
      <c r="K57" s="308"/>
    </row>
    <row r="58" spans="2:11" ht="20.399999999999999" customHeight="1">
      <c r="B58" s="308" t="s">
        <v>247</v>
      </c>
      <c r="C58" s="308"/>
      <c r="D58" s="308"/>
      <c r="E58" s="308"/>
      <c r="F58" s="308"/>
      <c r="G58" s="308"/>
      <c r="H58" s="308"/>
      <c r="I58" s="308"/>
      <c r="J58" s="308"/>
      <c r="K58" s="308"/>
    </row>
    <row r="59" spans="2:11" ht="20.399999999999999" customHeight="1">
      <c r="B59" s="308" t="s">
        <v>248</v>
      </c>
      <c r="C59" s="308"/>
      <c r="D59" s="308"/>
      <c r="E59" s="308"/>
      <c r="F59" s="308"/>
      <c r="G59" s="308"/>
      <c r="H59" s="308"/>
      <c r="I59" s="308"/>
      <c r="J59" s="308"/>
      <c r="K59" s="308"/>
    </row>
    <row r="60" spans="2:11" ht="16.5" customHeight="1">
      <c r="B60" s="327" t="s">
        <v>249</v>
      </c>
      <c r="C60" s="327"/>
      <c r="D60" s="327"/>
      <c r="E60" s="327"/>
      <c r="F60" s="327"/>
      <c r="G60" s="327"/>
      <c r="H60" s="327"/>
      <c r="I60" s="327"/>
      <c r="J60" s="327"/>
      <c r="K60" s="327"/>
    </row>
    <row r="61" spans="2:11" ht="33.75" hidden="1" customHeight="1">
      <c r="B61" s="325"/>
      <c r="C61" s="325"/>
      <c r="D61" s="325"/>
      <c r="E61" s="325"/>
      <c r="F61" s="325"/>
      <c r="G61" s="325"/>
      <c r="H61" s="325"/>
      <c r="I61" s="325"/>
      <c r="J61" s="325"/>
      <c r="K61" s="325"/>
    </row>
    <row r="63" spans="2:11" ht="24" customHeight="1"/>
  </sheetData>
  <mergeCells count="81">
    <mergeCell ref="B1:K1"/>
    <mergeCell ref="B2:B3"/>
    <mergeCell ref="C2:C3"/>
    <mergeCell ref="D2:D3"/>
    <mergeCell ref="E2:E3"/>
    <mergeCell ref="F2:F3"/>
    <mergeCell ref="G2:G3"/>
    <mergeCell ref="H2:K2"/>
    <mergeCell ref="I6:I7"/>
    <mergeCell ref="J6:J7"/>
    <mergeCell ref="K6:K7"/>
    <mergeCell ref="B15:B16"/>
    <mergeCell ref="D15:D16"/>
    <mergeCell ref="E15:E16"/>
    <mergeCell ref="F15:F16"/>
    <mergeCell ref="H15:H16"/>
    <mergeCell ref="I15:I16"/>
    <mergeCell ref="J15:J16"/>
    <mergeCell ref="B6:B7"/>
    <mergeCell ref="D6:D7"/>
    <mergeCell ref="E6:E7"/>
    <mergeCell ref="F6:F7"/>
    <mergeCell ref="G6:G7"/>
    <mergeCell ref="H6:H7"/>
    <mergeCell ref="K15:K16"/>
    <mergeCell ref="B17:B18"/>
    <mergeCell ref="D17:D18"/>
    <mergeCell ref="E17:E18"/>
    <mergeCell ref="F17:F18"/>
    <mergeCell ref="H17:H18"/>
    <mergeCell ref="I17:I18"/>
    <mergeCell ref="J17:J18"/>
    <mergeCell ref="K17:K18"/>
    <mergeCell ref="B21:B22"/>
    <mergeCell ref="D21:D22"/>
    <mergeCell ref="E21:E22"/>
    <mergeCell ref="B25:B26"/>
    <mergeCell ref="D25:D26"/>
    <mergeCell ref="E25:E26"/>
    <mergeCell ref="F25:F26"/>
    <mergeCell ref="H25:H26"/>
    <mergeCell ref="I25:I26"/>
    <mergeCell ref="J25:J26"/>
    <mergeCell ref="K25:K26"/>
    <mergeCell ref="I33:I34"/>
    <mergeCell ref="J33:J34"/>
    <mergeCell ref="K33:K34"/>
    <mergeCell ref="B37:B38"/>
    <mergeCell ref="D37:D38"/>
    <mergeCell ref="E37:E38"/>
    <mergeCell ref="F37:F38"/>
    <mergeCell ref="H37:H38"/>
    <mergeCell ref="I37:I38"/>
    <mergeCell ref="J37:J38"/>
    <mergeCell ref="B33:B34"/>
    <mergeCell ref="D33:D34"/>
    <mergeCell ref="E33:E34"/>
    <mergeCell ref="F33:F34"/>
    <mergeCell ref="H33:H34"/>
    <mergeCell ref="B54:K54"/>
    <mergeCell ref="K37:K38"/>
    <mergeCell ref="B43:B44"/>
    <mergeCell ref="D43:D44"/>
    <mergeCell ref="E43:E44"/>
    <mergeCell ref="F43:F44"/>
    <mergeCell ref="H43:H44"/>
    <mergeCell ref="I43:I44"/>
    <mergeCell ref="J43:J44"/>
    <mergeCell ref="K43:K44"/>
    <mergeCell ref="E48:F48"/>
    <mergeCell ref="E50:F50"/>
    <mergeCell ref="E52:F52"/>
    <mergeCell ref="J52:K52"/>
    <mergeCell ref="B53:K53"/>
    <mergeCell ref="B61:K61"/>
    <mergeCell ref="B55:K55"/>
    <mergeCell ref="B56:K56"/>
    <mergeCell ref="B57:K57"/>
    <mergeCell ref="B58:K58"/>
    <mergeCell ref="B59:K59"/>
    <mergeCell ref="B60:K60"/>
  </mergeCells>
  <hyperlinks>
    <hyperlink ref="C5" location="P1117" display="P1117"/>
    <hyperlink ref="C18" r:id="rId1" display="consultantplus://offline/ref=C6A4D78669D02F5015F66DF49E9348C80A54B5E7A14F74C3C60CB5FEB64CC47F5C486DCC3DBFBC4ED3CEB4E35Fq9mAI"/>
    <hyperlink ref="C24" r:id="rId2" display="consultantplus://offline/ref=C6A4D78669D02F5015F66DF49E9348C80A54B7E4A34F74C3C60CB5FEB64CC47F4E4835C23EB3A4458181F2B65391C71D73845FA0C648qAm7I"/>
    <hyperlink ref="C26" r:id="rId3" display="consultantplus://offline/ref=C6A4D78669D02F5015F66DF49E9348C80A54B5E7A14F74C3C60CB5FEB64CC47F5C486DCC3DBFBC4ED3CEB4E35Fq9mAI"/>
    <hyperlink ref="C29" location="P1121" display="P1121"/>
    <hyperlink ref="C34" r:id="rId4" display="consultantplus://offline/ref=C6A4D78669D02F5015F66DF49E9348C80A54B5E7A14F74C3C60CB5FEB64CC47F5C486DCC3DBFBC4ED3CEB4E35Fq9mAI"/>
    <hyperlink ref="C38" r:id="rId5" display="consultantplus://offline/ref=C6A4D78669D02F5015F66DF49E9348C80A54B5E7A14F74C3C60CB5FEB64CC47F5C486DCC3DBFBC4ED3CEB4E35Fq9mAI"/>
    <hyperlink ref="C41" r:id="rId6" display="consultantplus://offline/ref=C6A4D78669D02F5015F66DF49E9348C80A57B3E5A44A74C3C60CB5FEB64CC47F5C486DCC3DBFBC4ED3CEB4E35Fq9mAI"/>
    <hyperlink ref="C45" r:id="rId7" display="consultantplus://offline/ref=C6A4D78669D02F5015F66DF49E9348C80A57B3E5A44A74C3C60CB5FEB64CC47F5C486DCC3DBFBC4ED3CEB4E35Fq9mAI"/>
    <hyperlink ref="C22" r:id="rId8" display="consultantplus://offline/ref=C6A4D78669D02F5015F66DF49E9348C80A54B5E7A14F74C3C60CB5FEB64CC47F5C486DCC3DBFBC4ED3CEB4E35Fq9mAI"/>
    <hyperlink ref="B60" r:id="rId9" display="http://internet.garant.ru/document/redirect/70353464/0"/>
  </hyperlinks>
  <pageMargins left="0.31496062992125984" right="0.15748031496062992" top="0.15748031496062992" bottom="0.15748031496062992" header="0.15748031496062992" footer="0.15748031496062992"/>
  <pageSetup paperSize="9" scale="72" fitToHeight="2" orientation="landscape" r:id="rId10"/>
  <rowBreaks count="1" manualBreakCount="1">
    <brk id="28"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Титул.лист</vt:lpstr>
      <vt:lpstr>Разд.1</vt:lpstr>
      <vt:lpstr>Раздел 1.1</vt:lpstr>
      <vt:lpstr>Раздел 1.2</vt:lpstr>
      <vt:lpstr>Раздел 1.3</vt:lpstr>
      <vt:lpstr>Разд.1.4 </vt:lpstr>
      <vt:lpstr>Разд.2</vt:lpstr>
      <vt:lpstr>Разд.1!Область_печати</vt:lpstr>
      <vt:lpstr>Разд.2!Область_печати</vt:lpstr>
      <vt:lpstr>'Раздел 1.1'!Область_печати</vt:lpstr>
      <vt:lpstr>'Раздел 1.2'!Область_печати</vt:lpstr>
      <vt:lpstr>'Раздел 1.3'!Область_печати</vt:lpstr>
      <vt:lpstr>Титул.лист!Область_печати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ucbru216</cp:lastModifiedBy>
  <cp:lastPrinted>2022-10-17T11:52:03Z</cp:lastPrinted>
  <dcterms:created xsi:type="dcterms:W3CDTF">2019-07-03T12:22:02Z</dcterms:created>
  <dcterms:modified xsi:type="dcterms:W3CDTF">2024-12-17T06:29:38Z</dcterms:modified>
</cp:coreProperties>
</file>